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<sst xmlns="http://schemas.openxmlformats.org/spreadsheetml/2006/main" count="291" uniqueCount="209">
  <si>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</si>
  <si>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</si>
  <si>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</si>
  <si>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</si>
  <si>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</si>
  <si>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</si>
  <si>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</si>
  <si>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</si>
  <si>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</si>
  <si>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</si>
  <si>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</si>
  <si>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</si>
  <si>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</si>
  <si>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</si>
  <si>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</si>
  <si>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</si>
  <si>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</si>
  <si>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</si>
  <si>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</si>
  <si>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</si>
  <si>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</si>
  <si>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</si>
  <si>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</si>
  <si>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</si>
  <si>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</si>
  <si>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</si>
  <si>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</si>
  <si>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</si>
  <si>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</si>
  <si>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</si>
  <si>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</si>
  <si>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</si>
  <si>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</si>
  <si>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</si>
  <si>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</si>
  <si>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</si>
  <si>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</si>
  <si>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</si>
  <si>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</si>
  <si>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</si>
  <si>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</si>
  <si>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</si>
  <si>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</si>
  <si>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</si>
  <si>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</si>
  <si>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</si>
  <si>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</si>
  <si>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</si>
  <si>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</si>
  <si>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</si>
  <si>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</si>
  <si>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</si>
  <si>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</si>
  <si>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</si>
  <si>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</si>
  <si>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</si>
  <si>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</si>
  <si>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</si>
  <si>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</si>
  <si>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</si>
  <si>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</si>
  <si>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</si>
  <si>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</si>
  <si>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</si>
  <si>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</si>
  <si>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</si>
  <si>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</si>
  <si>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</si>
  <si>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</si>
  <si>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</si>
  <si>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</si>
  <si>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</si>
  <si>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</si>
  <si>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</si>
  <si>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</si>
  <si>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</si>
  <si>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</si>
  <si>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</si>
  <si>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</si>
  <si>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</si>
  <si>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</si>
  <si>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</si>
  <si>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</si>
  <si>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</si>
  <si>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</si>
  <si>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</si>
  <si>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</si>
  <si>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</si>
  <si>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</si>
  <si>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</si>
  <si>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</si>
  <si>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</si>
  <si>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</si>
  <si>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</si>
  <si>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</si>
  <si>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</si>
  <si>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</si>
  <si>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</si>
  <si>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</si>
  <si>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</si>
  <si>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</si>
  <si>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</si>
  <si>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</si>
  <si>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</si>
  <si>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</si>
  <si>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</si>
  <si>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</si>
  <si>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</si>
  <si>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</si>
  <si>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</si>
  <si>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</si>
  <si>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</si>
  <si>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</si>
  <si>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</si>
  <si>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</si>
  <si>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</si>
  <si>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</si>
  <si>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</si>
  <si>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</si>
  <si>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</si>
  <si>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</si>
  <si>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</si>
  <si>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</si>
  <si>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</si>
  <si>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</si>
  <si>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</si>
  <si>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</si>
  <si>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</si>
  <si>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</si>
  <si>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</si>
  <si>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</si>
  <si>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</si>
  <si>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</si>
  <si>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</si>
  <si>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</si>
  <si>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</si>
  <si>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</si>
  <si>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</si>
  <si>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</si>
  <si>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</si>
  <si>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</si>
  <si>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</si>
  <si>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</si>
  <si>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</si>
  <si>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</si>
  <si>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</si>
  <si>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</si>
  <si>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</si>
  <si>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</si>
  <si>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</si>
  <si>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</si>
  <si>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</si>
  <si>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</si>
  <si>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</si>
  <si>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</si>
  <si>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</si>
  <si>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</si>
  <si>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</si>
  <si>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</si>
  <si>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</si>
  <si>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</si>
  <si>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</si>
  <si>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</si>
  <si>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</si>
  <si>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</si>
  <si>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</si>
  <si>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</si>
  <si>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</si>
  <si>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</si>
  <si>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</si>
  <si>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</si>
  <si>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</si>
  <si>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</si>
  <si>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</si>
  <si>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бревенчатые</t>
  </si>
  <si>
    <t>деревянные</t>
  </si>
  <si>
    <t>деревянные отепленные</t>
  </si>
  <si>
    <t>дощатые, окрашенные</t>
  </si>
  <si>
    <t xml:space="preserve"> филенчатые</t>
  </si>
  <si>
    <t xml:space="preserve"> штукатурка, побелка, окраска</t>
  </si>
  <si>
    <t xml:space="preserve"> </t>
  </si>
  <si>
    <t>печное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</si>
  <si>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</si>
  <si>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</si>
  <si>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</si>
  <si>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</si>
  <si>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</si>
  <si>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</si>
  <si>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</si>
  <si>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</si>
  <si>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ул.Жуковского, 2</t>
  </si>
  <si>
    <t>н/уст.</t>
  </si>
  <si>
    <t>заливной ленточный</t>
  </si>
  <si>
    <t>осадка, трещины</t>
  </si>
  <si>
    <t xml:space="preserve"> гниль нижних венцов</t>
  </si>
  <si>
    <t xml:space="preserve">шифер </t>
  </si>
  <si>
    <t>трещины в кровле, гниль обрешетки</t>
  </si>
  <si>
    <t>деформация досок, щели, трещины</t>
  </si>
  <si>
    <t>2-е створные глухие</t>
  </si>
  <si>
    <t>гниль в подоконнике</t>
  </si>
  <si>
    <t>трещины</t>
  </si>
  <si>
    <t>утрата окраски</t>
  </si>
  <si>
    <t>обшит</t>
  </si>
  <si>
    <t>трещины, щели в досках</t>
  </si>
  <si>
    <t xml:space="preserve">деформация досок </t>
  </si>
  <si>
    <t>Ремонт просевшей отмостки</t>
  </si>
  <si>
    <r>
      <t xml:space="preserve">664025, </t>
    </r>
    <r>
      <rPr>
        <sz val="10"/>
        <rFont val="Times New Roman"/>
        <family val="1"/>
      </rPr>
      <t>Терешковой, 24</t>
    </r>
  </si>
  <si>
    <t>прогибы балок,  трещины,</t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</si>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</sst>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top" wrapText="1"/>
    </xf>
    <xf numFmtId="2" fontId="8" fillId="0" borderId="0" xfId="0" applyNumberFormat="1" applyFont="1" applyFill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181" fontId="18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6" fillId="0" borderId="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41" borderId="14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1.8515625" style="0" customWidth="1"/>
    <col min="2" max="2" width="19.57421875" style="0" customWidth="1"/>
    <col min="3" max="3" width="16.00390625" style="0" customWidth="1"/>
  </cols>
  <sheetData>
    <row r="1" spans="1:3" ht="26.25" customHeight="1">
      <c r="A1" s="1"/>
      <c r="B1" s="236" t="s">
        <v>0</v>
      </c>
      <c r="C1" s="236"/>
    </row>
    <row r="2" spans="1:3" ht="15.75">
      <c r="A2" s="1"/>
      <c r="B2" s="233" t="s">
        <v>1</v>
      </c>
      <c r="C2" s="233"/>
    </row>
    <row r="3" spans="1:3" ht="60" customHeight="1">
      <c r="A3" s="1"/>
      <c r="B3" s="232" t="s">
        <v>2</v>
      </c>
      <c r="C3" s="232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33" t="s">
        <v>6</v>
      </c>
      <c r="B7" s="233"/>
      <c r="C7" s="233"/>
    </row>
    <row r="8" spans="1:3" ht="30" customHeight="1">
      <c r="A8" s="234" t="s">
        <v>7</v>
      </c>
      <c r="B8" s="234"/>
      <c r="C8" s="234"/>
    </row>
    <row r="9" spans="1:3" ht="15.75">
      <c r="A9" s="233" t="s">
        <v>8</v>
      </c>
      <c r="B9" s="233"/>
      <c r="C9" s="233"/>
    </row>
    <row r="10" spans="1:3" ht="15.75">
      <c r="A10" s="8" t="s">
        <v>9</v>
      </c>
      <c r="B10" s="9" t="s">
        <v>190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 t="s">
        <v>191</v>
      </c>
      <c r="C13" s="3"/>
    </row>
    <row r="14" spans="1:3" ht="15.75" customHeight="1">
      <c r="A14" s="235" t="s">
        <v>14</v>
      </c>
      <c r="B14" s="235"/>
      <c r="C14" s="12">
        <v>0.55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/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2</v>
      </c>
      <c r="C23" s="3"/>
    </row>
    <row r="24" spans="1:3" ht="30.75" customHeight="1">
      <c r="A24" s="232" t="s">
        <v>25</v>
      </c>
      <c r="B24" s="232"/>
      <c r="C24" s="15" t="s">
        <v>18</v>
      </c>
    </row>
    <row r="25" spans="1:3" ht="32.25" customHeight="1">
      <c r="A25" s="232" t="s">
        <v>26</v>
      </c>
      <c r="B25" s="232"/>
      <c r="C25" s="16" t="s">
        <v>18</v>
      </c>
    </row>
    <row r="26" spans="1:3" ht="48" customHeight="1">
      <c r="A26" s="232" t="s">
        <v>27</v>
      </c>
      <c r="B26" s="232"/>
      <c r="C26" s="15" t="s">
        <v>18</v>
      </c>
    </row>
    <row r="27" spans="1:3" ht="15.75">
      <c r="A27" s="8" t="s">
        <v>28</v>
      </c>
      <c r="B27" s="10">
        <v>1109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236.62</v>
      </c>
      <c r="C30" s="10" t="s">
        <v>33</v>
      </c>
    </row>
    <row r="31" spans="1:3" ht="15.75">
      <c r="A31" s="18" t="s">
        <v>34</v>
      </c>
      <c r="B31" s="17">
        <v>228.1</v>
      </c>
      <c r="C31" s="17" t="s">
        <v>33</v>
      </c>
    </row>
    <row r="32" spans="1:3" ht="15.75">
      <c r="A32" s="20" t="s">
        <v>35</v>
      </c>
      <c r="B32" s="17">
        <v>95.3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8.52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v>0</v>
      </c>
      <c r="C39" s="27"/>
    </row>
    <row r="40" spans="1:3" ht="15.75">
      <c r="A40" s="28" t="s">
        <v>44</v>
      </c>
      <c r="B40" s="24">
        <v>0</v>
      </c>
      <c r="C40" s="8" t="s">
        <v>33</v>
      </c>
    </row>
    <row r="41" spans="1:3" ht="15.75">
      <c r="A41" s="29" t="s">
        <v>45</v>
      </c>
      <c r="B41" s="24"/>
      <c r="C41" s="8" t="s">
        <v>33</v>
      </c>
    </row>
    <row r="42" spans="1:3" ht="15.75">
      <c r="A42" s="28" t="s">
        <v>46</v>
      </c>
      <c r="B42" s="24">
        <v>0</v>
      </c>
      <c r="C42" s="8" t="s">
        <v>33</v>
      </c>
    </row>
    <row r="43" spans="1:3" ht="15.75">
      <c r="A43" s="18" t="s">
        <v>47</v>
      </c>
      <c r="B43" s="19"/>
      <c r="C43" s="10" t="s">
        <v>33</v>
      </c>
    </row>
    <row r="44" spans="1:3" ht="15.75">
      <c r="A44" s="1" t="s">
        <v>48</v>
      </c>
      <c r="B44" s="30"/>
      <c r="C44" s="30"/>
    </row>
    <row r="45" spans="1:3" ht="15.75">
      <c r="A45" s="1" t="s">
        <v>49</v>
      </c>
      <c r="B45" s="193">
        <v>16</v>
      </c>
      <c r="C45" s="30" t="s">
        <v>50</v>
      </c>
    </row>
    <row r="46" spans="1:3" ht="15.75">
      <c r="A46" s="8" t="s">
        <v>51</v>
      </c>
      <c r="B46" s="193">
        <v>183</v>
      </c>
      <c r="C46" s="17" t="s">
        <v>33</v>
      </c>
    </row>
    <row r="47" spans="1:3" ht="15.75">
      <c r="A47" s="31" t="s">
        <v>52</v>
      </c>
      <c r="B47" s="192"/>
      <c r="C47" s="8"/>
    </row>
    <row r="48" spans="1:3" ht="15.75">
      <c r="A48" s="32" t="s">
        <v>53</v>
      </c>
      <c r="B48" s="192"/>
      <c r="C48" s="8"/>
    </row>
    <row r="49" spans="1:3" ht="15.75">
      <c r="A49" s="32" t="s">
        <v>54</v>
      </c>
      <c r="B49" s="225">
        <v>183</v>
      </c>
      <c r="C49" s="8"/>
    </row>
    <row r="50" spans="1:3" ht="15.75">
      <c r="A50" s="32" t="s">
        <v>55</v>
      </c>
      <c r="B50" s="192"/>
      <c r="C50" s="8"/>
    </row>
    <row r="51" spans="1:3" ht="15.75">
      <c r="A51" s="233" t="s">
        <v>56</v>
      </c>
      <c r="B51" s="233"/>
      <c r="C51" s="233"/>
    </row>
    <row r="52" spans="1:3" ht="15.75">
      <c r="A52" s="1"/>
      <c r="B52" s="3"/>
      <c r="C52" s="3"/>
    </row>
    <row r="53" spans="1:3" ht="110.25">
      <c r="A53" s="33" t="s">
        <v>57</v>
      </c>
      <c r="B53" s="33" t="s">
        <v>58</v>
      </c>
      <c r="C53" s="33" t="s">
        <v>59</v>
      </c>
    </row>
    <row r="54" spans="1:3" ht="31.5">
      <c r="A54" s="34" t="s">
        <v>60</v>
      </c>
      <c r="B54" s="35" t="s">
        <v>192</v>
      </c>
      <c r="C54" s="194" t="s">
        <v>193</v>
      </c>
    </row>
    <row r="55" spans="1:3" ht="26.25">
      <c r="A55" s="34" t="s">
        <v>61</v>
      </c>
      <c r="B55" s="35" t="s">
        <v>174</v>
      </c>
      <c r="C55" s="194" t="s">
        <v>194</v>
      </c>
    </row>
    <row r="56" spans="1:3" ht="15.75">
      <c r="A56" s="36" t="s">
        <v>62</v>
      </c>
      <c r="B56" s="195" t="s">
        <v>175</v>
      </c>
      <c r="C56" s="194"/>
    </row>
    <row r="57" spans="1:3" ht="15.75">
      <c r="A57" s="37" t="s">
        <v>63</v>
      </c>
      <c r="B57" s="196"/>
      <c r="C57" s="197"/>
    </row>
    <row r="58" spans="1:3" ht="31.5">
      <c r="A58" s="38" t="s">
        <v>64</v>
      </c>
      <c r="B58" s="198" t="s">
        <v>176</v>
      </c>
      <c r="C58" s="199" t="s">
        <v>207</v>
      </c>
    </row>
    <row r="59" spans="1:3" ht="15.75">
      <c r="A59" s="38" t="s">
        <v>65</v>
      </c>
      <c r="B59" s="200"/>
      <c r="C59" s="201"/>
    </row>
    <row r="60" spans="1:3" ht="15.75">
      <c r="A60" s="38" t="s">
        <v>66</v>
      </c>
      <c r="B60" s="200"/>
      <c r="C60" s="201"/>
    </row>
    <row r="61" spans="1:3" ht="15.75">
      <c r="A61" s="39" t="s">
        <v>67</v>
      </c>
      <c r="B61" s="202"/>
      <c r="C61" s="203"/>
    </row>
    <row r="62" spans="1:3" ht="26.25">
      <c r="A62" s="40" t="s">
        <v>68</v>
      </c>
      <c r="B62" s="204" t="s">
        <v>195</v>
      </c>
      <c r="C62" s="205" t="s">
        <v>196</v>
      </c>
    </row>
    <row r="63" spans="1:3" ht="38.25">
      <c r="A63" s="41" t="s">
        <v>69</v>
      </c>
      <c r="B63" s="35" t="s">
        <v>177</v>
      </c>
      <c r="C63" s="226" t="s">
        <v>197</v>
      </c>
    </row>
    <row r="64" spans="1:3" ht="15.75">
      <c r="A64" s="37" t="s">
        <v>70</v>
      </c>
      <c r="B64" s="42"/>
      <c r="C64" s="43"/>
    </row>
    <row r="65" spans="1:3" ht="31.5">
      <c r="A65" s="44" t="s">
        <v>71</v>
      </c>
      <c r="B65" s="45" t="s">
        <v>198</v>
      </c>
      <c r="C65" s="206" t="s">
        <v>199</v>
      </c>
    </row>
    <row r="66" spans="1:3" ht="15.75">
      <c r="A66" s="46" t="s">
        <v>72</v>
      </c>
      <c r="B66" s="47" t="s">
        <v>178</v>
      </c>
      <c r="C66" s="53" t="s">
        <v>200</v>
      </c>
    </row>
    <row r="67" spans="1:3" ht="15.75">
      <c r="A67" s="48" t="s">
        <v>67</v>
      </c>
      <c r="B67" s="49"/>
      <c r="C67" s="50"/>
    </row>
    <row r="68" spans="1:3" ht="15.75">
      <c r="A68" s="37" t="s">
        <v>73</v>
      </c>
      <c r="B68" s="42"/>
      <c r="C68" s="43"/>
    </row>
    <row r="69" spans="1:3" ht="25.5">
      <c r="A69" s="46" t="s">
        <v>74</v>
      </c>
      <c r="B69" s="51" t="s">
        <v>179</v>
      </c>
      <c r="C69" s="207" t="s">
        <v>201</v>
      </c>
    </row>
    <row r="70" spans="1:3" ht="25.5">
      <c r="A70" s="44" t="s">
        <v>75</v>
      </c>
      <c r="B70" s="51" t="s">
        <v>202</v>
      </c>
      <c r="C70" s="207" t="s">
        <v>203</v>
      </c>
    </row>
    <row r="71" spans="1:3" ht="15.75">
      <c r="A71" s="46" t="s">
        <v>67</v>
      </c>
      <c r="B71" s="47"/>
      <c r="C71" s="50"/>
    </row>
    <row r="72" spans="1:3" ht="31.5">
      <c r="A72" s="37" t="s">
        <v>76</v>
      </c>
      <c r="B72" s="42"/>
      <c r="C72" s="43"/>
    </row>
    <row r="73" spans="1:3" ht="15.75">
      <c r="A73" s="46" t="s">
        <v>77</v>
      </c>
      <c r="B73" s="52" t="s">
        <v>18</v>
      </c>
      <c r="C73" s="53"/>
    </row>
    <row r="74" spans="1:3" ht="15.75">
      <c r="A74" s="46" t="s">
        <v>79</v>
      </c>
      <c r="B74" s="47" t="s">
        <v>18</v>
      </c>
      <c r="C74" s="53"/>
    </row>
    <row r="75" spans="1:3" ht="15.75">
      <c r="A75" s="46" t="s">
        <v>80</v>
      </c>
      <c r="B75" s="47" t="s">
        <v>18</v>
      </c>
      <c r="C75" s="53"/>
    </row>
    <row r="76" spans="1:3" ht="15.75">
      <c r="A76" s="46" t="s">
        <v>81</v>
      </c>
      <c r="B76" s="47" t="s">
        <v>78</v>
      </c>
      <c r="C76" s="53"/>
    </row>
    <row r="77" spans="1:3" ht="15.75">
      <c r="A77" s="46" t="s">
        <v>82</v>
      </c>
      <c r="B77" s="47" t="s">
        <v>18</v>
      </c>
      <c r="C77" s="53"/>
    </row>
    <row r="78" spans="1:3" ht="15.75">
      <c r="A78" s="46" t="s">
        <v>83</v>
      </c>
      <c r="B78" s="47" t="s">
        <v>18</v>
      </c>
      <c r="C78" s="53"/>
    </row>
    <row r="79" spans="1:3" ht="15.75">
      <c r="A79" s="46" t="s">
        <v>84</v>
      </c>
      <c r="B79" s="47" t="s">
        <v>18</v>
      </c>
      <c r="C79" s="53"/>
    </row>
    <row r="80" spans="1:3" ht="15.75">
      <c r="A80" s="46" t="s">
        <v>85</v>
      </c>
      <c r="B80" s="47" t="s">
        <v>18</v>
      </c>
      <c r="C80" s="53"/>
    </row>
    <row r="81" spans="1:3" ht="15.75">
      <c r="A81" s="48" t="s">
        <v>86</v>
      </c>
      <c r="B81" s="47" t="s">
        <v>18</v>
      </c>
      <c r="C81" s="53"/>
    </row>
    <row r="82" spans="1:3" ht="47.25">
      <c r="A82" s="37" t="s">
        <v>87</v>
      </c>
      <c r="B82" s="42"/>
      <c r="C82" s="43"/>
    </row>
    <row r="83" spans="1:3" ht="15.75">
      <c r="A83" s="46" t="s">
        <v>88</v>
      </c>
      <c r="B83" s="47" t="s">
        <v>78</v>
      </c>
      <c r="C83" s="53"/>
    </row>
    <row r="84" spans="1:3" ht="15.75">
      <c r="A84" s="46" t="s">
        <v>89</v>
      </c>
      <c r="B84" s="47" t="s">
        <v>18</v>
      </c>
      <c r="C84" s="53"/>
    </row>
    <row r="85" spans="1:3" ht="15.75">
      <c r="A85" s="46" t="s">
        <v>90</v>
      </c>
      <c r="B85" s="47" t="s">
        <v>18</v>
      </c>
      <c r="C85" s="53" t="s">
        <v>180</v>
      </c>
    </row>
    <row r="86" spans="1:3" ht="15.75">
      <c r="A86" s="46" t="s">
        <v>91</v>
      </c>
      <c r="B86" s="47" t="s">
        <v>18</v>
      </c>
      <c r="C86" s="53"/>
    </row>
    <row r="87" spans="1:3" ht="15.75">
      <c r="A87" s="46" t="s">
        <v>92</v>
      </c>
      <c r="B87" s="47" t="s">
        <v>18</v>
      </c>
      <c r="C87" s="53"/>
    </row>
    <row r="88" spans="1:3" ht="15.75">
      <c r="A88" s="46" t="s">
        <v>93</v>
      </c>
      <c r="B88" s="47" t="s">
        <v>18</v>
      </c>
      <c r="C88" s="53"/>
    </row>
    <row r="89" spans="1:3" ht="15.75">
      <c r="A89" s="46" t="s">
        <v>94</v>
      </c>
      <c r="B89" s="47" t="s">
        <v>181</v>
      </c>
      <c r="C89" s="53"/>
    </row>
    <row r="90" spans="1:3" ht="15.75">
      <c r="A90" s="46" t="s">
        <v>95</v>
      </c>
      <c r="B90" s="47" t="s">
        <v>18</v>
      </c>
      <c r="C90" s="53"/>
    </row>
    <row r="91" spans="1:3" ht="15.75">
      <c r="A91" s="46" t="s">
        <v>96</v>
      </c>
      <c r="B91" s="47" t="s">
        <v>18</v>
      </c>
      <c r="C91" s="53"/>
    </row>
    <row r="92" spans="1:3" ht="15.75">
      <c r="A92" s="54" t="s">
        <v>67</v>
      </c>
      <c r="B92" s="49" t="s">
        <v>18</v>
      </c>
      <c r="C92" s="55"/>
    </row>
    <row r="93" spans="1:3" ht="15.75">
      <c r="A93" s="34" t="s">
        <v>97</v>
      </c>
      <c r="B93" s="35" t="s">
        <v>175</v>
      </c>
      <c r="C93" s="194" t="s">
        <v>204</v>
      </c>
    </row>
    <row r="94" spans="1:3" ht="47.25">
      <c r="A94" s="11" t="s">
        <v>208</v>
      </c>
      <c r="B94" s="3"/>
      <c r="C94" s="3" t="s">
        <v>98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32.00390625" style="0" customWidth="1"/>
    <col min="2" max="2" width="6.00390625" style="0" customWidth="1"/>
    <col min="3" max="3" width="24.57421875" style="0" customWidth="1"/>
    <col min="4" max="4" width="13.42187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29.25" customHeight="1">
      <c r="A1" s="56"/>
      <c r="B1" s="57"/>
      <c r="C1" s="56"/>
      <c r="D1" s="236" t="s">
        <v>100</v>
      </c>
      <c r="E1" s="236"/>
      <c r="F1" s="56"/>
      <c r="G1" s="56"/>
      <c r="H1" s="56"/>
      <c r="I1" s="58"/>
      <c r="J1" s="58"/>
      <c r="K1" s="56"/>
      <c r="L1" s="56"/>
      <c r="M1" s="56"/>
      <c r="N1" s="56"/>
    </row>
    <row r="2" spans="1:14" ht="15.75">
      <c r="A2" s="57"/>
      <c r="B2" s="57"/>
      <c r="C2" s="246" t="s">
        <v>1</v>
      </c>
      <c r="D2" s="246"/>
      <c r="E2" s="57"/>
      <c r="F2" s="57"/>
      <c r="G2" s="57"/>
      <c r="H2" s="56"/>
      <c r="I2" s="58"/>
      <c r="J2" s="58"/>
      <c r="K2" s="56"/>
      <c r="L2" s="56"/>
      <c r="M2" s="56"/>
      <c r="N2" s="56"/>
    </row>
    <row r="3" spans="1:14" ht="60.75" customHeight="1">
      <c r="A3" s="57"/>
      <c r="B3" s="56"/>
      <c r="C3" s="247" t="s">
        <v>2</v>
      </c>
      <c r="D3" s="247"/>
      <c r="E3" s="57"/>
      <c r="F3" s="57"/>
      <c r="G3" s="57"/>
      <c r="H3" s="56"/>
      <c r="I3" s="58"/>
      <c r="J3" s="58"/>
      <c r="K3" s="56"/>
      <c r="L3" s="56"/>
      <c r="M3" s="56"/>
      <c r="N3" s="56"/>
    </row>
    <row r="4" spans="1:14" ht="15.75">
      <c r="A4" s="57"/>
      <c r="B4" s="57"/>
      <c r="C4" s="59"/>
      <c r="D4" s="60" t="s">
        <v>3</v>
      </c>
      <c r="E4" s="61"/>
      <c r="F4" s="57"/>
      <c r="G4" s="57"/>
      <c r="H4" s="56"/>
      <c r="I4" s="58"/>
      <c r="J4" s="58"/>
      <c r="K4" s="56"/>
      <c r="L4" s="56"/>
      <c r="M4" s="56"/>
      <c r="N4" s="56"/>
    </row>
    <row r="5" spans="1:14" ht="15.75">
      <c r="A5" s="57"/>
      <c r="B5" s="57"/>
      <c r="C5" s="62" t="s">
        <v>206</v>
      </c>
      <c r="D5" s="60"/>
      <c r="E5" s="63"/>
      <c r="F5" s="57"/>
      <c r="G5" s="57"/>
      <c r="H5" s="56"/>
      <c r="I5" s="58"/>
      <c r="J5" s="58"/>
      <c r="K5" s="56"/>
      <c r="L5" s="56"/>
      <c r="M5" s="56"/>
      <c r="N5" s="56"/>
    </row>
    <row r="6" spans="1:14" ht="15">
      <c r="A6" s="57"/>
      <c r="B6" s="57"/>
      <c r="C6" s="5" t="s">
        <v>4</v>
      </c>
      <c r="D6" s="64"/>
      <c r="E6" s="65"/>
      <c r="F6" s="57"/>
      <c r="G6" s="57"/>
      <c r="H6" s="56"/>
      <c r="I6" s="58"/>
      <c r="J6" s="58"/>
      <c r="K6" s="56"/>
      <c r="L6" s="56"/>
      <c r="M6" s="56"/>
      <c r="N6" s="56"/>
    </row>
    <row r="7" spans="1:14" ht="15">
      <c r="A7" s="57"/>
      <c r="B7" s="57"/>
      <c r="C7" s="6" t="s">
        <v>5</v>
      </c>
      <c r="D7" s="66"/>
      <c r="E7" s="65"/>
      <c r="F7" s="57"/>
      <c r="G7" s="57"/>
      <c r="H7" s="56"/>
      <c r="I7" s="58"/>
      <c r="J7" s="58"/>
      <c r="K7" s="56"/>
      <c r="L7" s="56"/>
      <c r="M7" s="56"/>
      <c r="N7" s="56"/>
    </row>
    <row r="8" spans="1:14" ht="15.75">
      <c r="A8" s="246" t="s">
        <v>101</v>
      </c>
      <c r="B8" s="246"/>
      <c r="C8" s="246"/>
      <c r="D8" s="246"/>
      <c r="E8" s="246"/>
      <c r="F8" s="67"/>
      <c r="G8" s="67"/>
      <c r="H8" s="68"/>
      <c r="I8" s="69"/>
      <c r="J8" s="58"/>
      <c r="K8" s="68"/>
      <c r="L8" s="68"/>
      <c r="M8" s="68"/>
      <c r="N8" s="68"/>
    </row>
    <row r="9" spans="1:14" ht="44.25" customHeight="1">
      <c r="A9" s="248" t="s">
        <v>102</v>
      </c>
      <c r="B9" s="248"/>
      <c r="C9" s="248"/>
      <c r="D9" s="248"/>
      <c r="E9" s="248"/>
      <c r="F9" s="67"/>
      <c r="G9" s="67"/>
      <c r="H9" s="68"/>
      <c r="I9" s="69"/>
      <c r="J9" s="58"/>
      <c r="K9" s="68"/>
      <c r="L9" s="68"/>
      <c r="M9" s="68"/>
      <c r="N9" s="68"/>
    </row>
    <row r="10" spans="1:14" ht="15.75">
      <c r="A10" s="70"/>
      <c r="B10" s="70"/>
      <c r="C10" s="68"/>
      <c r="D10" s="70" t="s">
        <v>190</v>
      </c>
      <c r="E10" s="70"/>
      <c r="F10" s="67"/>
      <c r="G10" s="71">
        <v>228.1</v>
      </c>
      <c r="H10" s="72">
        <v>95.3</v>
      </c>
      <c r="I10" s="69"/>
      <c r="J10" s="58"/>
      <c r="K10" s="68"/>
      <c r="L10" s="68"/>
      <c r="M10" s="68"/>
      <c r="N10" s="68"/>
    </row>
    <row r="11" spans="1:14" ht="93.75" customHeight="1">
      <c r="A11" s="73"/>
      <c r="B11" s="249" t="s">
        <v>103</v>
      </c>
      <c r="C11" s="250"/>
      <c r="D11" s="74" t="s">
        <v>104</v>
      </c>
      <c r="E11" s="74" t="s">
        <v>105</v>
      </c>
      <c r="F11" s="74" t="s">
        <v>106</v>
      </c>
      <c r="G11" s="75"/>
      <c r="H11" s="76"/>
      <c r="I11" s="77" t="s">
        <v>107</v>
      </c>
      <c r="J11" s="58"/>
      <c r="K11" s="76"/>
      <c r="L11" s="76"/>
      <c r="M11" s="76"/>
      <c r="N11" s="76"/>
    </row>
    <row r="12" spans="1:14" ht="15">
      <c r="A12" s="78" t="s">
        <v>108</v>
      </c>
      <c r="B12" s="79"/>
      <c r="C12" s="79"/>
      <c r="D12" s="80"/>
      <c r="E12" s="80"/>
      <c r="F12" s="81"/>
      <c r="G12" s="82">
        <f>SUM(D13:D13)</f>
        <v>0</v>
      </c>
      <c r="H12" s="83">
        <f>F13</f>
        <v>0</v>
      </c>
      <c r="I12" s="58"/>
      <c r="J12" s="58"/>
      <c r="K12" s="56"/>
      <c r="L12" s="56"/>
      <c r="M12" s="56"/>
      <c r="N12" s="56"/>
    </row>
    <row r="13" spans="1:14" ht="47.25">
      <c r="A13" s="84" t="s">
        <v>109</v>
      </c>
      <c r="B13" s="85"/>
      <c r="C13" s="86" t="s">
        <v>110</v>
      </c>
      <c r="D13" s="87">
        <v>0</v>
      </c>
      <c r="E13" s="87">
        <f>D13/$G$10/12</f>
        <v>0</v>
      </c>
      <c r="F13" s="88">
        <f>D13/$H$10/12</f>
        <v>0</v>
      </c>
      <c r="G13" s="89"/>
      <c r="H13" s="56"/>
      <c r="I13" s="58">
        <v>0.81</v>
      </c>
      <c r="J13" s="58" t="s">
        <v>111</v>
      </c>
      <c r="K13" s="56"/>
      <c r="L13" s="56"/>
      <c r="M13" s="56"/>
      <c r="N13" s="56"/>
    </row>
    <row r="14" spans="1:14" ht="15">
      <c r="A14" s="90" t="s">
        <v>112</v>
      </c>
      <c r="B14" s="91"/>
      <c r="C14" s="91"/>
      <c r="D14" s="92"/>
      <c r="E14" s="93"/>
      <c r="F14" s="94"/>
      <c r="G14" s="95">
        <f>SUM(D15:D21)</f>
        <v>6324.26895</v>
      </c>
      <c r="H14" s="96">
        <f>SUM(F15:F21)</f>
        <v>5.53014073976915</v>
      </c>
      <c r="I14" s="58"/>
      <c r="J14" s="58"/>
      <c r="K14" s="56"/>
      <c r="L14" s="56"/>
      <c r="M14" s="56"/>
      <c r="N14" s="56"/>
    </row>
    <row r="15" spans="1:14" ht="31.5">
      <c r="A15" s="97" t="s">
        <v>113</v>
      </c>
      <c r="B15" s="98">
        <v>2</v>
      </c>
      <c r="C15" s="99" t="s">
        <v>110</v>
      </c>
      <c r="D15" s="100">
        <v>0</v>
      </c>
      <c r="E15" s="101">
        <f aca="true" t="shared" si="0" ref="E15:E21">D15/$G$10/12</f>
        <v>0</v>
      </c>
      <c r="F15" s="102">
        <f aca="true" t="shared" si="1" ref="F15:F21">D15/$H$10/12</f>
        <v>0</v>
      </c>
      <c r="G15" s="89"/>
      <c r="H15" s="56"/>
      <c r="I15" s="58">
        <v>1.3</v>
      </c>
      <c r="J15" s="58" t="s">
        <v>111</v>
      </c>
      <c r="K15" s="56"/>
      <c r="L15" s="56"/>
      <c r="M15" s="208"/>
      <c r="N15" s="130"/>
    </row>
    <row r="16" spans="1:14" ht="31.5">
      <c r="A16" s="84" t="s">
        <v>182</v>
      </c>
      <c r="B16" s="85">
        <v>2</v>
      </c>
      <c r="C16" s="103" t="s">
        <v>110</v>
      </c>
      <c r="D16" s="104">
        <v>0</v>
      </c>
      <c r="E16" s="101">
        <f t="shared" si="0"/>
        <v>0</v>
      </c>
      <c r="F16" s="102">
        <f t="shared" si="1"/>
        <v>0</v>
      </c>
      <c r="G16" s="89"/>
      <c r="H16" s="56"/>
      <c r="I16" s="58"/>
      <c r="J16" s="58"/>
      <c r="K16" s="56"/>
      <c r="L16" s="56"/>
      <c r="M16" s="56"/>
      <c r="N16" s="56"/>
    </row>
    <row r="17" spans="1:14" ht="31.5">
      <c r="A17" s="84" t="s">
        <v>114</v>
      </c>
      <c r="B17" s="85"/>
      <c r="C17" s="103" t="s">
        <v>110</v>
      </c>
      <c r="D17" s="104">
        <v>0</v>
      </c>
      <c r="E17" s="101">
        <f t="shared" si="0"/>
        <v>0</v>
      </c>
      <c r="F17" s="102">
        <f t="shared" si="1"/>
        <v>0</v>
      </c>
      <c r="G17" s="89"/>
      <c r="H17" s="56"/>
      <c r="I17" s="58"/>
      <c r="J17" s="58"/>
      <c r="K17" s="56"/>
      <c r="L17" s="56"/>
      <c r="M17" s="56"/>
      <c r="N17" s="56"/>
    </row>
    <row r="18" spans="1:14" ht="31.5">
      <c r="A18" s="84" t="s">
        <v>115</v>
      </c>
      <c r="B18" s="85">
        <v>2</v>
      </c>
      <c r="C18" s="103" t="s">
        <v>110</v>
      </c>
      <c r="D18" s="104">
        <v>0</v>
      </c>
      <c r="E18" s="101">
        <f t="shared" si="0"/>
        <v>0</v>
      </c>
      <c r="F18" s="102">
        <f t="shared" si="1"/>
        <v>0</v>
      </c>
      <c r="G18" s="56"/>
      <c r="H18" s="56"/>
      <c r="I18" s="58"/>
      <c r="J18" s="58"/>
      <c r="K18" s="56"/>
      <c r="L18" s="56"/>
      <c r="M18" s="56"/>
      <c r="N18" s="56"/>
    </row>
    <row r="19" spans="1:14" ht="60">
      <c r="A19" s="84" t="s">
        <v>116</v>
      </c>
      <c r="B19" s="105">
        <v>1</v>
      </c>
      <c r="C19" s="106" t="s">
        <v>117</v>
      </c>
      <c r="D19" s="104">
        <v>0</v>
      </c>
      <c r="E19" s="101">
        <f t="shared" si="0"/>
        <v>0</v>
      </c>
      <c r="F19" s="102">
        <f t="shared" si="1"/>
        <v>0</v>
      </c>
      <c r="G19" s="89"/>
      <c r="H19" s="56"/>
      <c r="I19" s="58"/>
      <c r="J19" s="58"/>
      <c r="K19" s="56"/>
      <c r="L19" s="56"/>
      <c r="M19" s="56"/>
      <c r="N19" s="56"/>
    </row>
    <row r="20" spans="1:14" ht="31.5">
      <c r="A20" s="84" t="s">
        <v>183</v>
      </c>
      <c r="B20" s="209">
        <v>10.916666666666666</v>
      </c>
      <c r="C20" s="86" t="s">
        <v>184</v>
      </c>
      <c r="D20" s="104">
        <v>623.98575</v>
      </c>
      <c r="E20" s="101">
        <f t="shared" si="0"/>
        <v>0.22796498246383168</v>
      </c>
      <c r="F20" s="102">
        <f t="shared" si="1"/>
        <v>0.545632869884575</v>
      </c>
      <c r="G20" s="89"/>
      <c r="H20" s="56"/>
      <c r="I20" s="58"/>
      <c r="J20" s="58"/>
      <c r="K20" s="56"/>
      <c r="L20" s="56"/>
      <c r="M20" s="56"/>
      <c r="N20" s="56"/>
    </row>
    <row r="21" spans="1:14" ht="31.5">
      <c r="A21" s="107" t="s">
        <v>118</v>
      </c>
      <c r="B21" s="108"/>
      <c r="C21" s="109" t="s">
        <v>110</v>
      </c>
      <c r="D21" s="110">
        <v>5700.2832</v>
      </c>
      <c r="E21" s="111">
        <f t="shared" si="0"/>
        <v>2.0825234546251643</v>
      </c>
      <c r="F21" s="102">
        <f t="shared" si="1"/>
        <v>4.984507869884575</v>
      </c>
      <c r="G21" s="89"/>
      <c r="H21" s="56"/>
      <c r="I21" s="58"/>
      <c r="J21" s="58"/>
      <c r="K21" s="56"/>
      <c r="L21" s="56"/>
      <c r="M21" s="56"/>
      <c r="N21" s="56"/>
    </row>
    <row r="22" spans="1:14" ht="15">
      <c r="A22" s="112" t="s">
        <v>119</v>
      </c>
      <c r="B22" s="113"/>
      <c r="C22" s="113"/>
      <c r="D22" s="114"/>
      <c r="E22" s="115"/>
      <c r="F22" s="116"/>
      <c r="G22" s="89"/>
      <c r="H22" s="56"/>
      <c r="I22" s="58"/>
      <c r="J22" s="58"/>
      <c r="K22" s="56"/>
      <c r="L22" s="56"/>
      <c r="M22" s="56"/>
      <c r="N22" s="56"/>
    </row>
    <row r="23" spans="1:14" ht="31.5">
      <c r="A23" s="97" t="s">
        <v>120</v>
      </c>
      <c r="B23" s="98">
        <v>1</v>
      </c>
      <c r="C23" s="99" t="s">
        <v>121</v>
      </c>
      <c r="D23" s="119">
        <v>0</v>
      </c>
      <c r="E23" s="101">
        <f>D23/$G$10/12</f>
        <v>0</v>
      </c>
      <c r="F23" s="102">
        <f>D23/$H$10/12</f>
        <v>0</v>
      </c>
      <c r="G23" s="117">
        <f>SUM(D23:D27)</f>
        <v>8250.707824075718</v>
      </c>
      <c r="H23" s="118">
        <f>SUM(F23:F27)</f>
        <v>7.214679804193528</v>
      </c>
      <c r="I23" s="58"/>
      <c r="J23" s="58"/>
      <c r="K23" s="56"/>
      <c r="L23" s="56"/>
      <c r="M23" s="56"/>
      <c r="N23" s="56"/>
    </row>
    <row r="24" spans="1:14" ht="15.75">
      <c r="A24" s="210" t="s">
        <v>205</v>
      </c>
      <c r="B24" s="85">
        <v>2</v>
      </c>
      <c r="C24" s="103" t="s">
        <v>121</v>
      </c>
      <c r="D24" s="119">
        <v>3157.1891250000003</v>
      </c>
      <c r="E24" s="101">
        <f>D24/$G$10/12</f>
        <v>1.1534375000000001</v>
      </c>
      <c r="F24" s="102">
        <f>D24/$H$10/12</f>
        <v>2.7607459994753416</v>
      </c>
      <c r="G24" s="89"/>
      <c r="H24" s="56"/>
      <c r="I24" s="58"/>
      <c r="J24" s="58"/>
      <c r="K24" s="56"/>
      <c r="L24" s="56"/>
      <c r="M24" s="56"/>
      <c r="N24" s="56"/>
    </row>
    <row r="25" spans="1:14" ht="47.25">
      <c r="A25" s="84" t="s">
        <v>124</v>
      </c>
      <c r="B25" s="105">
        <v>1</v>
      </c>
      <c r="C25" s="122" t="s">
        <v>125</v>
      </c>
      <c r="D25" s="119">
        <v>831.6734639210475</v>
      </c>
      <c r="E25" s="101">
        <f>D25/$G$10/12</f>
        <v>0.30384095569233066</v>
      </c>
      <c r="F25" s="102">
        <f>D25/$H$10/12</f>
        <v>0.7272415739078765</v>
      </c>
      <c r="G25" s="89"/>
      <c r="H25" s="56"/>
      <c r="I25" s="120" t="s">
        <v>122</v>
      </c>
      <c r="J25" s="121" t="s">
        <v>123</v>
      </c>
      <c r="K25" s="56"/>
      <c r="L25" s="56"/>
      <c r="M25" s="56"/>
      <c r="N25" s="56"/>
    </row>
    <row r="26" spans="1:14" ht="63">
      <c r="A26" s="84" t="s">
        <v>126</v>
      </c>
      <c r="B26" s="85">
        <v>2</v>
      </c>
      <c r="C26" s="103" t="s">
        <v>121</v>
      </c>
      <c r="D26" s="119">
        <v>809.0759213584156</v>
      </c>
      <c r="E26" s="101">
        <f>D26/$G$10/12</f>
        <v>0.2955852408879204</v>
      </c>
      <c r="F26" s="102">
        <f>D26/$H$10/12</f>
        <v>0.7074815681693036</v>
      </c>
      <c r="G26" s="56"/>
      <c r="H26" s="56"/>
      <c r="I26" s="58">
        <v>0.38</v>
      </c>
      <c r="J26" s="58" t="s">
        <v>111</v>
      </c>
      <c r="K26" s="56"/>
      <c r="L26" s="56"/>
      <c r="M26" s="56"/>
      <c r="N26" s="56"/>
    </row>
    <row r="27" spans="1:14" ht="47.25">
      <c r="A27" s="107" t="s">
        <v>185</v>
      </c>
      <c r="B27" s="108">
        <v>1</v>
      </c>
      <c r="C27" s="109" t="s">
        <v>129</v>
      </c>
      <c r="D27" s="119">
        <v>3452.7693137962538</v>
      </c>
      <c r="E27" s="101">
        <f>D27/$G$10/12</f>
        <v>1.2614238323090217</v>
      </c>
      <c r="F27" s="102">
        <f>D27/$H$10/12</f>
        <v>3.019210662641006</v>
      </c>
      <c r="G27" s="89"/>
      <c r="H27" s="56"/>
      <c r="I27" s="120" t="s">
        <v>127</v>
      </c>
      <c r="J27" s="121" t="s">
        <v>128</v>
      </c>
      <c r="K27" s="56"/>
      <c r="L27" s="56"/>
      <c r="M27" s="56"/>
      <c r="N27" s="56"/>
    </row>
    <row r="28" spans="1:14" ht="15">
      <c r="A28" s="123" t="s">
        <v>131</v>
      </c>
      <c r="B28" s="124"/>
      <c r="C28" s="124"/>
      <c r="D28" s="125"/>
      <c r="E28" s="124"/>
      <c r="F28" s="126"/>
      <c r="G28" s="89"/>
      <c r="H28" s="56"/>
      <c r="I28" s="58">
        <v>1.82</v>
      </c>
      <c r="J28" s="58" t="s">
        <v>130</v>
      </c>
      <c r="K28" s="56"/>
      <c r="L28" s="56"/>
      <c r="M28" s="56"/>
      <c r="N28" s="56"/>
    </row>
    <row r="29" spans="1:14" ht="30" customHeight="1">
      <c r="A29" s="238" t="s">
        <v>132</v>
      </c>
      <c r="B29" s="240" t="s">
        <v>133</v>
      </c>
      <c r="C29" s="241"/>
      <c r="D29" s="119"/>
      <c r="E29" s="101"/>
      <c r="F29" s="102">
        <f aca="true" t="shared" si="2" ref="F29:F39">D29/$H$10/12</f>
        <v>0</v>
      </c>
      <c r="G29" s="127">
        <f>SUM(D29:D39)</f>
        <v>2747.310346365809</v>
      </c>
      <c r="H29" s="128">
        <f>SUM(F29:F39)</f>
        <v>2.4023350352971398</v>
      </c>
      <c r="I29" s="58"/>
      <c r="J29" s="58"/>
      <c r="K29" s="56"/>
      <c r="L29" s="56"/>
      <c r="M29" s="56"/>
      <c r="N29" s="56"/>
    </row>
    <row r="30" spans="1:14" ht="15.75" customHeight="1">
      <c r="A30" s="239"/>
      <c r="B30" s="85">
        <v>2</v>
      </c>
      <c r="C30" s="131" t="s">
        <v>135</v>
      </c>
      <c r="D30" s="119">
        <v>0</v>
      </c>
      <c r="E30" s="101">
        <f>D30/$G$10/12</f>
        <v>0</v>
      </c>
      <c r="F30" s="102">
        <f t="shared" si="2"/>
        <v>0</v>
      </c>
      <c r="G30" s="129"/>
      <c r="H30" s="130"/>
      <c r="I30" s="120">
        <v>72.08</v>
      </c>
      <c r="J30" s="121" t="s">
        <v>134</v>
      </c>
      <c r="K30" s="130"/>
      <c r="L30" s="130"/>
      <c r="M30" s="130"/>
      <c r="N30" s="130"/>
    </row>
    <row r="31" spans="1:14" ht="30.75" customHeight="1">
      <c r="A31" s="239"/>
      <c r="B31" s="242" t="s">
        <v>186</v>
      </c>
      <c r="C31" s="243"/>
      <c r="D31" s="119"/>
      <c r="E31" s="101"/>
      <c r="F31" s="102">
        <f t="shared" si="2"/>
        <v>0</v>
      </c>
      <c r="G31" s="129"/>
      <c r="H31" s="130"/>
      <c r="I31" s="132"/>
      <c r="J31" s="58"/>
      <c r="K31" s="130"/>
      <c r="L31" s="130"/>
      <c r="M31" s="130"/>
      <c r="N31" s="130"/>
    </row>
    <row r="32" spans="1:14" ht="15.75" customHeight="1">
      <c r="A32" s="239"/>
      <c r="B32" s="85">
        <v>2</v>
      </c>
      <c r="C32" s="131" t="s">
        <v>135</v>
      </c>
      <c r="D32" s="119">
        <v>246.06408904778246</v>
      </c>
      <c r="E32" s="101">
        <f>D32/$G$10/12</f>
        <v>0.08989627686971448</v>
      </c>
      <c r="F32" s="102">
        <f t="shared" si="2"/>
        <v>0.21516621987389162</v>
      </c>
      <c r="G32" s="129"/>
      <c r="H32" s="130"/>
      <c r="I32" s="132">
        <v>0.16</v>
      </c>
      <c r="J32" s="58" t="s">
        <v>130</v>
      </c>
      <c r="K32" s="130"/>
      <c r="L32" s="130"/>
      <c r="M32" s="130"/>
      <c r="N32" s="130"/>
    </row>
    <row r="33" spans="1:14" ht="30" customHeight="1">
      <c r="A33" s="239"/>
      <c r="B33" s="242" t="s">
        <v>136</v>
      </c>
      <c r="C33" s="243"/>
      <c r="D33" s="119"/>
      <c r="E33" s="101"/>
      <c r="F33" s="102">
        <f t="shared" si="2"/>
        <v>0</v>
      </c>
      <c r="G33" s="129"/>
      <c r="H33" s="130"/>
      <c r="I33" s="132"/>
      <c r="J33" s="58"/>
      <c r="K33" s="130"/>
      <c r="L33" s="130"/>
      <c r="M33" s="130"/>
      <c r="N33" s="130"/>
    </row>
    <row r="34" spans="1:14" ht="15.75" customHeight="1">
      <c r="A34" s="239"/>
      <c r="B34" s="85">
        <v>12</v>
      </c>
      <c r="C34" s="131" t="s">
        <v>135</v>
      </c>
      <c r="D34" s="119">
        <v>192.10007351943605</v>
      </c>
      <c r="E34" s="101">
        <f>D34/$G$10/12</f>
        <v>0.07018123393227972</v>
      </c>
      <c r="F34" s="102">
        <f t="shared" si="2"/>
        <v>0.16797837838355723</v>
      </c>
      <c r="G34" s="129"/>
      <c r="H34" s="130"/>
      <c r="I34" s="132"/>
      <c r="J34" s="58"/>
      <c r="K34" s="130"/>
      <c r="L34" s="130"/>
      <c r="M34" s="130"/>
      <c r="N34" s="130"/>
    </row>
    <row r="35" spans="1:14" ht="30" customHeight="1">
      <c r="A35" s="239"/>
      <c r="B35" s="242" t="s">
        <v>137</v>
      </c>
      <c r="C35" s="243"/>
      <c r="D35" s="119"/>
      <c r="E35" s="101"/>
      <c r="F35" s="102">
        <f t="shared" si="2"/>
        <v>0</v>
      </c>
      <c r="G35" s="129"/>
      <c r="H35" s="130"/>
      <c r="I35" s="132"/>
      <c r="J35" s="58"/>
      <c r="K35" s="130"/>
      <c r="L35" s="130"/>
      <c r="M35" s="130"/>
      <c r="N35" s="130"/>
    </row>
    <row r="36" spans="1:14" ht="20.25" customHeight="1">
      <c r="A36" s="239"/>
      <c r="B36" s="85">
        <v>12</v>
      </c>
      <c r="C36" s="131" t="s">
        <v>121</v>
      </c>
      <c r="D36" s="119">
        <v>447.8501837985903</v>
      </c>
      <c r="E36" s="101">
        <f>D36/$G$10/12</f>
        <v>0.16361617119632849</v>
      </c>
      <c r="F36" s="102">
        <f t="shared" si="2"/>
        <v>0.3916143614887988</v>
      </c>
      <c r="G36" s="129"/>
      <c r="H36" s="130"/>
      <c r="I36" s="120" t="s">
        <v>138</v>
      </c>
      <c r="J36" s="121" t="s">
        <v>139</v>
      </c>
      <c r="K36" s="130"/>
      <c r="L36" s="130"/>
      <c r="M36" s="130"/>
      <c r="N36" s="130"/>
    </row>
    <row r="37" spans="1:14" ht="60" customHeight="1">
      <c r="A37" s="133" t="s">
        <v>140</v>
      </c>
      <c r="B37" s="244" t="s">
        <v>141</v>
      </c>
      <c r="C37" s="245"/>
      <c r="D37" s="119">
        <v>821.16</v>
      </c>
      <c r="E37" s="101">
        <f>D37/$G$10/12</f>
        <v>0.3</v>
      </c>
      <c r="F37" s="102">
        <f t="shared" si="2"/>
        <v>0.7180482686253935</v>
      </c>
      <c r="G37" s="129"/>
      <c r="H37" s="130"/>
      <c r="I37" s="132"/>
      <c r="J37" s="58"/>
      <c r="K37" s="130"/>
      <c r="L37" s="130"/>
      <c r="M37" s="130"/>
      <c r="N37" s="130"/>
    </row>
    <row r="38" spans="1:14" ht="15.75" customHeight="1">
      <c r="A38" s="134" t="s">
        <v>142</v>
      </c>
      <c r="B38" s="135">
        <v>1</v>
      </c>
      <c r="C38" s="136" t="s">
        <v>121</v>
      </c>
      <c r="D38" s="119">
        <v>492.696</v>
      </c>
      <c r="E38" s="101">
        <f>D38/$G$10/12</f>
        <v>0.18000000000000002</v>
      </c>
      <c r="F38" s="102">
        <f t="shared" si="2"/>
        <v>0.4308289611752361</v>
      </c>
      <c r="G38" s="129"/>
      <c r="H38" s="130"/>
      <c r="I38" s="132">
        <v>0.97</v>
      </c>
      <c r="J38" s="58" t="s">
        <v>111</v>
      </c>
      <c r="K38" s="130"/>
      <c r="L38" s="130"/>
      <c r="M38" s="130"/>
      <c r="N38" s="130"/>
    </row>
    <row r="39" spans="1:14" ht="15.75">
      <c r="A39" s="134" t="s">
        <v>143</v>
      </c>
      <c r="B39" s="137">
        <v>1</v>
      </c>
      <c r="C39" s="138" t="s">
        <v>121</v>
      </c>
      <c r="D39" s="119">
        <v>547.44</v>
      </c>
      <c r="E39" s="101">
        <f>D39/$G$10/12</f>
        <v>0.20000000000000004</v>
      </c>
      <c r="F39" s="102">
        <f t="shared" si="2"/>
        <v>0.4786988457502624</v>
      </c>
      <c r="G39" s="129"/>
      <c r="H39" s="130"/>
      <c r="I39" s="237">
        <v>1.46</v>
      </c>
      <c r="J39" s="237" t="s">
        <v>111</v>
      </c>
      <c r="K39" s="130"/>
      <c r="L39" s="130"/>
      <c r="M39" s="130"/>
      <c r="N39" s="130"/>
    </row>
    <row r="40" spans="1:14" ht="15">
      <c r="A40" s="139" t="s">
        <v>187</v>
      </c>
      <c r="B40" s="140"/>
      <c r="C40" s="140"/>
      <c r="D40" s="141">
        <f>SUM(D13:D39)</f>
        <v>17322.287120441524</v>
      </c>
      <c r="E40" s="141">
        <f>SUM(E13:E39)</f>
        <v>6.328469647976591</v>
      </c>
      <c r="F40" s="142"/>
      <c r="G40" s="129"/>
      <c r="H40" s="130"/>
      <c r="I40" s="237"/>
      <c r="J40" s="237"/>
      <c r="K40" s="130"/>
      <c r="L40" s="130"/>
      <c r="M40" s="130"/>
      <c r="N40" s="130"/>
    </row>
    <row r="41" spans="1:14" ht="15.75">
      <c r="A41" s="211" t="s">
        <v>188</v>
      </c>
      <c r="B41" s="212"/>
      <c r="C41" s="212"/>
      <c r="D41" s="213">
        <f>D40*0.1</f>
        <v>1732.2287120441524</v>
      </c>
      <c r="E41" s="212"/>
      <c r="F41" s="214"/>
      <c r="G41" s="143"/>
      <c r="H41" s="144"/>
      <c r="I41" s="58"/>
      <c r="J41" s="58"/>
      <c r="K41" s="56"/>
      <c r="L41" s="56"/>
      <c r="M41" s="56"/>
      <c r="N41" s="56"/>
    </row>
    <row r="42" spans="1:14" ht="15.75">
      <c r="A42" s="139" t="s">
        <v>189</v>
      </c>
      <c r="B42" s="140"/>
      <c r="C42" s="140"/>
      <c r="D42" s="217">
        <f>D40+D41</f>
        <v>19054.515832485675</v>
      </c>
      <c r="E42" s="218">
        <f>D42/$G$10/12</f>
        <v>6.96131661277425</v>
      </c>
      <c r="F42" s="142"/>
      <c r="G42" s="215"/>
      <c r="H42" s="216"/>
      <c r="I42" s="58"/>
      <c r="J42" s="58"/>
      <c r="K42" s="56"/>
      <c r="L42" s="56"/>
      <c r="M42" s="56"/>
      <c r="N42" s="56"/>
    </row>
    <row r="43" spans="1:14" ht="15.75">
      <c r="A43" s="146"/>
      <c r="B43" s="147"/>
      <c r="C43" s="147"/>
      <c r="D43" s="219"/>
      <c r="E43" s="148"/>
      <c r="F43" s="149"/>
      <c r="G43" s="145">
        <f>G12+G14+G23+G29+G41+D41</f>
        <v>19054.515832485682</v>
      </c>
      <c r="H43" s="144"/>
      <c r="I43" s="58"/>
      <c r="J43" s="58"/>
      <c r="K43" s="56"/>
      <c r="L43" s="56"/>
      <c r="M43" s="56"/>
      <c r="N43" s="56"/>
    </row>
    <row r="44" spans="1:14" ht="15.75" customHeight="1" hidden="1">
      <c r="A44" s="152" t="s">
        <v>144</v>
      </c>
      <c r="B44" s="153">
        <f>G10-C44</f>
        <v>0</v>
      </c>
      <c r="C44" s="152">
        <v>228.1</v>
      </c>
      <c r="D44" s="145">
        <v>21867.720231110565</v>
      </c>
      <c r="E44" s="154">
        <f>D44/C44/12</f>
        <v>7.989083819637062</v>
      </c>
      <c r="F44" s="227" t="s">
        <v>145</v>
      </c>
      <c r="G44" s="155">
        <f>E42/E44</f>
        <v>0.8713535581718928</v>
      </c>
      <c r="H44" s="150"/>
      <c r="I44" s="69"/>
      <c r="J44" s="58"/>
      <c r="K44" s="151"/>
      <c r="L44" s="151"/>
      <c r="M44" s="151"/>
      <c r="N44" s="151"/>
    </row>
    <row r="45" spans="1:14" ht="15.75" customHeight="1" hidden="1">
      <c r="A45" s="56"/>
      <c r="B45" s="56"/>
      <c r="C45" s="56"/>
      <c r="D45" s="220">
        <f>D44/1.18</f>
        <v>18531.966297551327</v>
      </c>
      <c r="E45" s="156">
        <f>E44/1.18</f>
        <v>6.770410016641579</v>
      </c>
      <c r="F45" s="228" t="s">
        <v>146</v>
      </c>
      <c r="G45" s="157">
        <f>E42/E45</f>
        <v>1.0281971986428333</v>
      </c>
      <c r="H45" s="56"/>
      <c r="I45" s="58"/>
      <c r="J45" s="58"/>
      <c r="K45" s="56" t="s">
        <v>145</v>
      </c>
      <c r="L45" s="56"/>
      <c r="M45" s="56"/>
      <c r="N45" s="56"/>
    </row>
    <row r="46" spans="1:14" ht="15.75" customHeight="1" hidden="1">
      <c r="A46" s="56"/>
      <c r="B46" s="56"/>
      <c r="C46" s="56"/>
      <c r="D46" s="148"/>
      <c r="E46" s="148"/>
      <c r="F46" s="229"/>
      <c r="G46" s="158"/>
      <c r="H46" s="56"/>
      <c r="I46" s="58"/>
      <c r="J46" s="58"/>
      <c r="K46" s="56"/>
      <c r="L46" s="56"/>
      <c r="M46" s="56"/>
      <c r="N46" s="56"/>
    </row>
    <row r="47" spans="1:14" ht="15" customHeight="1" hidden="1">
      <c r="A47" s="56"/>
      <c r="B47" s="56"/>
      <c r="C47" s="56"/>
      <c r="D47" s="159">
        <f>E47*G10*12</f>
        <v>18530.843999999997</v>
      </c>
      <c r="E47" s="159">
        <v>6.77</v>
      </c>
      <c r="F47" s="230" t="s">
        <v>147</v>
      </c>
      <c r="G47" s="160">
        <f>E42/E47</f>
        <v>1.0282594701291359</v>
      </c>
      <c r="H47" s="56"/>
      <c r="I47" s="58"/>
      <c r="J47" s="58"/>
      <c r="K47" s="56" t="s">
        <v>147</v>
      </c>
      <c r="L47" s="56"/>
      <c r="M47" s="56"/>
      <c r="N47" s="56"/>
    </row>
    <row r="48" spans="1:14" ht="15" customHeight="1" hidden="1">
      <c r="A48" s="56"/>
      <c r="B48" s="56"/>
      <c r="C48" s="56"/>
      <c r="D48" s="161">
        <f>D42-D47</f>
        <v>523.6718324856774</v>
      </c>
      <c r="E48" s="161">
        <f>E42-E47</f>
        <v>0.1913166127742505</v>
      </c>
      <c r="F48" s="231" t="s">
        <v>149</v>
      </c>
      <c r="G48" s="56"/>
      <c r="H48" s="56"/>
      <c r="I48" s="58"/>
      <c r="J48" s="58"/>
      <c r="K48" s="56" t="s">
        <v>148</v>
      </c>
      <c r="L48" s="56"/>
      <c r="M48" s="56"/>
      <c r="N48" s="56"/>
    </row>
    <row r="49" spans="1:14" ht="15" customHeight="1" hidden="1">
      <c r="A49" s="56"/>
      <c r="B49" s="56"/>
      <c r="C49" s="56"/>
      <c r="D49" s="56"/>
      <c r="E49" s="56"/>
      <c r="F49" s="56"/>
      <c r="G49" s="56"/>
      <c r="H49" s="56"/>
      <c r="I49" s="58"/>
      <c r="J49" s="58"/>
      <c r="K49" s="56"/>
      <c r="L49" s="56"/>
      <c r="M49" s="56"/>
      <c r="N49" s="56"/>
    </row>
    <row r="50" spans="1:14" ht="15">
      <c r="A50" s="56"/>
      <c r="B50" s="56"/>
      <c r="C50" s="56"/>
      <c r="D50" s="56"/>
      <c r="E50" s="56"/>
      <c r="F50" s="56"/>
      <c r="G50" s="56"/>
      <c r="H50" s="56"/>
      <c r="I50" s="58"/>
      <c r="J50" s="58"/>
      <c r="K50" s="56"/>
      <c r="L50" s="56"/>
      <c r="M50" s="56"/>
      <c r="N50" s="56"/>
    </row>
    <row r="51" spans="1:14" ht="15">
      <c r="A51" s="56"/>
      <c r="B51" s="56"/>
      <c r="C51" s="56"/>
      <c r="D51" s="56"/>
      <c r="E51" s="56"/>
      <c r="F51" s="56"/>
      <c r="G51" s="56"/>
      <c r="H51" s="56"/>
      <c r="I51" s="58"/>
      <c r="J51" s="58"/>
      <c r="K51" s="56"/>
      <c r="L51" s="56"/>
      <c r="M51" s="56"/>
      <c r="N51" s="56"/>
    </row>
    <row r="52" spans="1:14" ht="15">
      <c r="A52" s="56"/>
      <c r="B52" s="56"/>
      <c r="C52" s="56"/>
      <c r="D52" s="56"/>
      <c r="E52" s="56"/>
      <c r="F52" s="56"/>
      <c r="G52" s="56"/>
      <c r="H52" s="56"/>
      <c r="I52" s="58"/>
      <c r="J52" s="58"/>
      <c r="K52" s="56"/>
      <c r="L52" s="56"/>
      <c r="M52" s="56"/>
      <c r="N52" s="56"/>
    </row>
    <row r="53" spans="1:14" ht="15">
      <c r="A53" s="56"/>
      <c r="B53" s="56"/>
      <c r="C53" s="56"/>
      <c r="D53" s="56"/>
      <c r="E53" s="56"/>
      <c r="F53" s="56"/>
      <c r="G53" s="56"/>
      <c r="H53" s="56"/>
      <c r="I53" s="58"/>
      <c r="J53" s="58"/>
      <c r="K53" s="56"/>
      <c r="L53" s="56"/>
      <c r="M53" s="56"/>
      <c r="N53" s="56"/>
    </row>
    <row r="54" spans="1:14" ht="15">
      <c r="A54" s="56"/>
      <c r="B54" s="56"/>
      <c r="C54" s="56"/>
      <c r="D54" s="56"/>
      <c r="E54" s="56"/>
      <c r="F54" s="56"/>
      <c r="G54" s="56"/>
      <c r="H54" s="56"/>
      <c r="I54" s="58"/>
      <c r="J54" s="58"/>
      <c r="K54" s="56"/>
      <c r="L54" s="56"/>
      <c r="M54" s="56"/>
      <c r="N54" s="56"/>
    </row>
    <row r="55" spans="1:14" ht="15">
      <c r="A55" s="56"/>
      <c r="B55" s="56"/>
      <c r="C55" s="56"/>
      <c r="D55" s="56"/>
      <c r="E55" s="56"/>
      <c r="F55" s="56"/>
      <c r="G55" s="56"/>
      <c r="H55" s="56"/>
      <c r="I55" s="58"/>
      <c r="J55" s="58"/>
      <c r="K55" s="56"/>
      <c r="L55" s="56"/>
      <c r="M55" s="56"/>
      <c r="N55" s="56"/>
    </row>
    <row r="56" spans="1:14" ht="15">
      <c r="A56" s="56"/>
      <c r="B56" s="56"/>
      <c r="C56" s="56"/>
      <c r="D56" s="56"/>
      <c r="E56" s="56"/>
      <c r="F56" s="56"/>
      <c r="G56" s="56"/>
      <c r="H56" s="56"/>
      <c r="I56" s="58"/>
      <c r="J56" s="58"/>
      <c r="K56" s="56"/>
      <c r="L56" s="56"/>
      <c r="M56" s="56"/>
      <c r="N56" s="56"/>
    </row>
    <row r="57" spans="1:14" ht="15">
      <c r="A57" s="56"/>
      <c r="B57" s="56"/>
      <c r="C57" s="56"/>
      <c r="D57" s="56"/>
      <c r="E57" s="56"/>
      <c r="F57" s="56"/>
      <c r="G57" s="56"/>
      <c r="H57" s="56"/>
      <c r="I57" s="58"/>
      <c r="J57" s="58"/>
      <c r="K57" s="56"/>
      <c r="L57" s="56"/>
      <c r="M57" s="56"/>
      <c r="N57" s="56"/>
    </row>
    <row r="58" spans="1:14" ht="15">
      <c r="A58" s="56"/>
      <c r="B58" s="56"/>
      <c r="C58" s="56"/>
      <c r="D58" s="56"/>
      <c r="E58" s="56"/>
      <c r="F58" s="56"/>
      <c r="G58" s="56"/>
      <c r="H58" s="56"/>
      <c r="I58" s="58"/>
      <c r="J58" s="58"/>
      <c r="K58" s="56"/>
      <c r="L58" s="56"/>
      <c r="M58" s="56"/>
      <c r="N58" s="56"/>
    </row>
    <row r="59" spans="1:14" ht="15">
      <c r="A59" s="56"/>
      <c r="B59" s="56"/>
      <c r="C59" s="56"/>
      <c r="D59" s="56"/>
      <c r="E59" s="56"/>
      <c r="F59" s="56"/>
      <c r="G59" s="56"/>
      <c r="H59" s="56"/>
      <c r="I59" s="58"/>
      <c r="J59" s="58"/>
      <c r="K59" s="56"/>
      <c r="L59" s="56"/>
      <c r="M59" s="56"/>
      <c r="N59" s="56"/>
    </row>
    <row r="60" spans="1:14" ht="15">
      <c r="A60" s="56"/>
      <c r="B60" s="56"/>
      <c r="C60" s="56"/>
      <c r="D60" s="56"/>
      <c r="E60" s="56"/>
      <c r="F60" s="56"/>
      <c r="G60" s="56"/>
      <c r="H60" s="56"/>
      <c r="I60" s="58"/>
      <c r="J60" s="58"/>
      <c r="K60" s="56"/>
      <c r="L60" s="56"/>
      <c r="M60" s="56"/>
      <c r="N60" s="56"/>
    </row>
    <row r="61" spans="1:14" ht="15">
      <c r="A61" s="56"/>
      <c r="B61" s="56"/>
      <c r="C61" s="56"/>
      <c r="D61" s="56"/>
      <c r="E61" s="56"/>
      <c r="F61" s="56"/>
      <c r="G61" s="56"/>
      <c r="H61" s="56"/>
      <c r="I61" s="58"/>
      <c r="J61" s="58"/>
      <c r="K61" s="56"/>
      <c r="L61" s="56"/>
      <c r="M61" s="56"/>
      <c r="N61" s="56"/>
    </row>
    <row r="62" spans="1:14" ht="15">
      <c r="A62" s="56"/>
      <c r="B62" s="56"/>
      <c r="C62" s="56"/>
      <c r="D62" s="56"/>
      <c r="E62" s="56"/>
      <c r="F62" s="56"/>
      <c r="G62" s="56"/>
      <c r="H62" s="56"/>
      <c r="I62" s="58"/>
      <c r="J62" s="58"/>
      <c r="K62" s="56"/>
      <c r="L62" s="56"/>
      <c r="M62" s="56"/>
      <c r="N62" s="56"/>
    </row>
    <row r="63" spans="1:14" ht="15">
      <c r="A63" s="56"/>
      <c r="B63" s="56"/>
      <c r="C63" s="56"/>
      <c r="D63" s="56"/>
      <c r="E63" s="56"/>
      <c r="F63" s="56"/>
      <c r="G63" s="56"/>
      <c r="H63" s="56"/>
      <c r="I63" s="58"/>
      <c r="J63" s="58"/>
      <c r="K63" s="56"/>
      <c r="L63" s="56"/>
      <c r="M63" s="56"/>
      <c r="N63" s="56"/>
    </row>
    <row r="64" spans="1:14" ht="15">
      <c r="A64" s="56"/>
      <c r="B64" s="56"/>
      <c r="C64" s="56"/>
      <c r="D64" s="56"/>
      <c r="E64" s="56"/>
      <c r="F64" s="56"/>
      <c r="G64" s="56"/>
      <c r="H64" s="56"/>
      <c r="I64" s="58"/>
      <c r="J64" s="58"/>
      <c r="K64" s="56"/>
      <c r="L64" s="56"/>
      <c r="M64" s="56"/>
      <c r="N64" s="56"/>
    </row>
    <row r="65" spans="1:14" ht="15">
      <c r="A65" s="56"/>
      <c r="B65" s="56"/>
      <c r="C65" s="56"/>
      <c r="D65" s="56"/>
      <c r="E65" s="56"/>
      <c r="F65" s="56"/>
      <c r="G65" s="56"/>
      <c r="H65" s="56"/>
      <c r="I65" s="58"/>
      <c r="J65" s="58"/>
      <c r="K65" s="56"/>
      <c r="L65" s="56"/>
      <c r="M65" s="56"/>
      <c r="N65" s="56"/>
    </row>
    <row r="66" spans="1:14" ht="15">
      <c r="A66" s="56"/>
      <c r="B66" s="56"/>
      <c r="C66" s="56"/>
      <c r="D66" s="56"/>
      <c r="E66" s="56"/>
      <c r="F66" s="56"/>
      <c r="G66" s="56"/>
      <c r="H66" s="56"/>
      <c r="I66" s="58"/>
      <c r="J66" s="58"/>
      <c r="K66" s="56"/>
      <c r="L66" s="56"/>
      <c r="M66" s="56"/>
      <c r="N66" s="56"/>
    </row>
    <row r="67" spans="1:14" ht="15">
      <c r="A67" s="56"/>
      <c r="B67" s="56"/>
      <c r="C67" s="56"/>
      <c r="D67" s="56"/>
      <c r="E67" s="56"/>
      <c r="F67" s="56"/>
      <c r="G67" s="56"/>
      <c r="H67" s="56"/>
      <c r="I67" s="58"/>
      <c r="J67" s="58"/>
      <c r="K67" s="56"/>
      <c r="L67" s="56"/>
      <c r="M67" s="56"/>
      <c r="N67" s="56"/>
    </row>
    <row r="68" spans="1:14" ht="15">
      <c r="A68" s="56"/>
      <c r="B68" s="56"/>
      <c r="C68" s="56"/>
      <c r="D68" s="56"/>
      <c r="E68" s="56"/>
      <c r="F68" s="56"/>
      <c r="G68" s="56"/>
      <c r="H68" s="56"/>
      <c r="I68" s="58"/>
      <c r="J68" s="58"/>
      <c r="K68" s="56"/>
      <c r="L68" s="56"/>
      <c r="M68" s="56"/>
      <c r="N68" s="56"/>
    </row>
    <row r="69" spans="1:14" ht="15">
      <c r="A69" s="56"/>
      <c r="B69" s="56"/>
      <c r="C69" s="56"/>
      <c r="D69" s="56"/>
      <c r="E69" s="56"/>
      <c r="F69" s="56"/>
      <c r="G69" s="56"/>
      <c r="H69" s="56"/>
      <c r="I69" s="58"/>
      <c r="J69" s="58"/>
      <c r="K69" s="56"/>
      <c r="L69" s="56"/>
      <c r="M69" s="56"/>
      <c r="N69" s="56"/>
    </row>
    <row r="70" spans="1:14" ht="15">
      <c r="A70" s="56"/>
      <c r="B70" s="56"/>
      <c r="C70" s="56"/>
      <c r="D70" s="56"/>
      <c r="E70" s="56"/>
      <c r="F70" s="56"/>
      <c r="G70" s="56"/>
      <c r="H70" s="56"/>
      <c r="I70" s="58"/>
      <c r="J70" s="58"/>
      <c r="K70" s="56"/>
      <c r="L70" s="56"/>
      <c r="M70" s="56"/>
      <c r="N70" s="56"/>
    </row>
  </sheetData>
  <sheetProtection/>
  <mergeCells count="14">
    <mergeCell ref="D1:E1"/>
    <mergeCell ref="C2:D2"/>
    <mergeCell ref="C3:D3"/>
    <mergeCell ref="A8:E8"/>
    <mergeCell ref="A9:E9"/>
    <mergeCell ref="B11:C11"/>
    <mergeCell ref="I39:I40"/>
    <mergeCell ref="J39:J40"/>
    <mergeCell ref="A29:A36"/>
    <mergeCell ref="B29:C29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0.57421875" style="0" customWidth="1"/>
    <col min="2" max="2" width="3.421875" style="0" customWidth="1"/>
    <col min="3" max="3" width="17.57421875" style="0" customWidth="1"/>
    <col min="4" max="4" width="11.421875" style="0" customWidth="1"/>
    <col min="5" max="5" width="14.421875" style="0" customWidth="1"/>
    <col min="7" max="8" width="0" style="0" hidden="1" customWidth="1"/>
  </cols>
  <sheetData>
    <row r="1" spans="1:5" ht="25.5" customHeight="1">
      <c r="A1" s="162"/>
      <c r="B1" s="162"/>
      <c r="C1" s="56"/>
      <c r="D1" s="236" t="s">
        <v>150</v>
      </c>
      <c r="E1" s="236"/>
    </row>
    <row r="2" spans="1:5" ht="15.75">
      <c r="A2" s="162"/>
      <c r="B2" s="162"/>
      <c r="C2" s="246" t="s">
        <v>1</v>
      </c>
      <c r="D2" s="246"/>
      <c r="E2" s="163"/>
    </row>
    <row r="3" spans="1:5" ht="45" customHeight="1">
      <c r="A3" s="162"/>
      <c r="B3" s="162"/>
      <c r="C3" s="247" t="s">
        <v>2</v>
      </c>
      <c r="D3" s="247"/>
      <c r="E3" s="247"/>
    </row>
    <row r="4" spans="1:5" ht="18.75" customHeight="1">
      <c r="A4" s="162"/>
      <c r="B4" s="162"/>
      <c r="C4" s="59"/>
      <c r="D4" s="60" t="s">
        <v>3</v>
      </c>
      <c r="E4" s="162"/>
    </row>
    <row r="5" spans="1:5" ht="15.75">
      <c r="A5" s="162"/>
      <c r="B5" s="162"/>
      <c r="C5" s="62" t="s">
        <v>206</v>
      </c>
      <c r="D5" s="60"/>
      <c r="E5" s="162"/>
    </row>
    <row r="6" spans="1:5" ht="12.75">
      <c r="A6" s="162"/>
      <c r="B6" s="162"/>
      <c r="C6" s="5" t="s">
        <v>4</v>
      </c>
      <c r="D6" s="64"/>
      <c r="E6" s="162"/>
    </row>
    <row r="7" spans="1:5" ht="12.75">
      <c r="A7" s="162"/>
      <c r="B7" s="162"/>
      <c r="C7" s="6" t="s">
        <v>5</v>
      </c>
      <c r="D7" s="66"/>
      <c r="E7" s="162"/>
    </row>
    <row r="8" spans="1:5" ht="16.5">
      <c r="A8" s="268" t="s">
        <v>101</v>
      </c>
      <c r="B8" s="268"/>
      <c r="C8" s="268"/>
      <c r="D8" s="268"/>
      <c r="E8" s="268"/>
    </row>
    <row r="9" spans="1:8" ht="48.75" customHeight="1">
      <c r="A9" s="269" t="s">
        <v>151</v>
      </c>
      <c r="B9" s="269"/>
      <c r="C9" s="269"/>
      <c r="D9" s="269"/>
      <c r="E9" s="269"/>
      <c r="G9" s="71">
        <v>95.3</v>
      </c>
      <c r="H9" s="72">
        <v>228.1</v>
      </c>
    </row>
    <row r="10" spans="1:5" ht="16.5">
      <c r="A10" s="164"/>
      <c r="B10" s="164"/>
      <c r="C10" s="164" t="s">
        <v>190</v>
      </c>
      <c r="D10" s="164"/>
      <c r="E10" s="164"/>
    </row>
    <row r="11" spans="1:5" ht="80.25" customHeight="1">
      <c r="A11" s="165"/>
      <c r="B11" s="249" t="s">
        <v>103</v>
      </c>
      <c r="C11" s="250"/>
      <c r="D11" s="166" t="s">
        <v>152</v>
      </c>
      <c r="E11" s="166" t="s">
        <v>153</v>
      </c>
    </row>
    <row r="12" spans="1:5" ht="15.75" customHeight="1">
      <c r="A12" s="270" t="s">
        <v>154</v>
      </c>
      <c r="B12" s="271"/>
      <c r="C12" s="271"/>
      <c r="D12" s="271"/>
      <c r="E12" s="272"/>
    </row>
    <row r="13" spans="1:5" ht="47.25">
      <c r="A13" s="97" t="s">
        <v>155</v>
      </c>
      <c r="B13" s="167">
        <v>1</v>
      </c>
      <c r="C13" s="168" t="s">
        <v>110</v>
      </c>
      <c r="D13" s="221">
        <v>582.2574459344049</v>
      </c>
      <c r="E13" s="169">
        <f>D13/12/$H$9</f>
        <v>0.21272009569428793</v>
      </c>
    </row>
    <row r="14" spans="1:5" ht="47.25">
      <c r="A14" s="84" t="s">
        <v>156</v>
      </c>
      <c r="B14" s="170">
        <v>12</v>
      </c>
      <c r="C14" s="171" t="s">
        <v>121</v>
      </c>
      <c r="D14" s="172">
        <v>0</v>
      </c>
      <c r="E14" s="173">
        <f>D14/12/$H$9</f>
        <v>0</v>
      </c>
    </row>
    <row r="15" spans="1:5" ht="31.5">
      <c r="A15" s="84" t="s">
        <v>157</v>
      </c>
      <c r="B15" s="170">
        <v>2</v>
      </c>
      <c r="C15" s="171" t="s">
        <v>121</v>
      </c>
      <c r="D15" s="172">
        <v>0</v>
      </c>
      <c r="E15" s="173">
        <f>D15/12/$H$9</f>
        <v>0</v>
      </c>
    </row>
    <row r="16" spans="1:5" ht="31.5">
      <c r="A16" s="84" t="s">
        <v>158</v>
      </c>
      <c r="B16" s="170">
        <v>1</v>
      </c>
      <c r="C16" s="171" t="s">
        <v>121</v>
      </c>
      <c r="D16" s="174">
        <v>0</v>
      </c>
      <c r="E16" s="175">
        <f>D16/12/$H$9</f>
        <v>0</v>
      </c>
    </row>
    <row r="17" spans="1:5" ht="31.5" customHeight="1">
      <c r="A17" s="273" t="s">
        <v>112</v>
      </c>
      <c r="B17" s="274"/>
      <c r="C17" s="274"/>
      <c r="D17" s="274"/>
      <c r="E17" s="275"/>
    </row>
    <row r="18" spans="1:5" ht="15.75">
      <c r="A18" s="97" t="s">
        <v>159</v>
      </c>
      <c r="B18" s="167">
        <v>4</v>
      </c>
      <c r="C18" s="168" t="s">
        <v>121</v>
      </c>
      <c r="D18" s="176">
        <v>0</v>
      </c>
      <c r="E18" s="173">
        <f>D18/12/$H$9</f>
        <v>0</v>
      </c>
    </row>
    <row r="19" spans="1:5" ht="15.75">
      <c r="A19" s="84" t="s">
        <v>160</v>
      </c>
      <c r="B19" s="177"/>
      <c r="C19" s="171" t="s">
        <v>110</v>
      </c>
      <c r="D19" s="172">
        <v>0</v>
      </c>
      <c r="E19" s="173">
        <f>D19/12/$H$9</f>
        <v>0</v>
      </c>
    </row>
    <row r="20" spans="1:5" ht="31.5">
      <c r="A20" s="107" t="s">
        <v>161</v>
      </c>
      <c r="B20" s="178">
        <v>1</v>
      </c>
      <c r="C20" s="179" t="s">
        <v>162</v>
      </c>
      <c r="D20" s="180">
        <v>855.1271024918431</v>
      </c>
      <c r="E20" s="173">
        <f>D20/12/$H$9</f>
        <v>0.3124094339075855</v>
      </c>
    </row>
    <row r="21" spans="1:5" ht="15.75" customHeight="1">
      <c r="A21" s="253" t="s">
        <v>163</v>
      </c>
      <c r="B21" s="254"/>
      <c r="C21" s="254"/>
      <c r="D21" s="255"/>
      <c r="E21" s="256"/>
    </row>
    <row r="22" spans="1:5" ht="94.5" customHeight="1">
      <c r="A22" s="181" t="s">
        <v>164</v>
      </c>
      <c r="B22" s="257" t="s">
        <v>165</v>
      </c>
      <c r="C22" s="258"/>
      <c r="D22" s="222">
        <v>0</v>
      </c>
      <c r="E22" s="173">
        <f>D22/12/$H$9</f>
        <v>0</v>
      </c>
    </row>
    <row r="23" spans="1:9" ht="15.75" customHeight="1">
      <c r="A23" s="182" t="s">
        <v>166</v>
      </c>
      <c r="B23" s="259" t="s">
        <v>162</v>
      </c>
      <c r="C23" s="260"/>
      <c r="D23" s="223">
        <v>1299.2224061521854</v>
      </c>
      <c r="E23" s="183">
        <f>D23/12/$H$9</f>
        <v>0.47465380905749865</v>
      </c>
      <c r="F23" s="184"/>
      <c r="G23" s="184"/>
      <c r="H23" s="184"/>
      <c r="I23" s="184"/>
    </row>
    <row r="24" spans="1:5" ht="15.75">
      <c r="A24" s="261" t="s">
        <v>167</v>
      </c>
      <c r="B24" s="262"/>
      <c r="C24" s="262"/>
      <c r="D24" s="263"/>
      <c r="E24" s="264"/>
    </row>
    <row r="25" spans="1:5" ht="15.75">
      <c r="A25" s="185" t="s">
        <v>168</v>
      </c>
      <c r="B25" s="251"/>
      <c r="C25" s="252"/>
      <c r="D25" s="172"/>
      <c r="E25" s="186">
        <f>D25/12/$H$9</f>
        <v>0</v>
      </c>
    </row>
    <row r="26" spans="1:5" ht="31.5">
      <c r="A26" s="187" t="s">
        <v>169</v>
      </c>
      <c r="B26" s="276"/>
      <c r="C26" s="277"/>
      <c r="D26" s="172"/>
      <c r="E26" s="186">
        <f>D26/12/$H$9</f>
        <v>0</v>
      </c>
    </row>
    <row r="27" spans="1:5" ht="14.25">
      <c r="A27" s="265" t="s">
        <v>170</v>
      </c>
      <c r="B27" s="266"/>
      <c r="C27" s="266"/>
      <c r="D27" s="266"/>
      <c r="E27" s="267"/>
    </row>
    <row r="28" spans="1:5" ht="15.75">
      <c r="A28" s="188" t="s">
        <v>171</v>
      </c>
      <c r="B28" s="189"/>
      <c r="C28" s="189"/>
      <c r="D28" s="190">
        <f>D13+D14+D15+D16+D18+D19+D20+D22+D23+D25+D26</f>
        <v>2736.606954578433</v>
      </c>
      <c r="E28" s="191">
        <f>E13+E14+E15+E16+E18+E19+E20+E22+E23+E25+E26</f>
        <v>0.9997833386593721</v>
      </c>
    </row>
    <row r="30" ht="12.75">
      <c r="D30" s="224">
        <v>0.14361986306221672</v>
      </c>
    </row>
  </sheetData>
  <sheetProtection/>
  <mergeCells count="15">
    <mergeCell ref="A12:E12"/>
    <mergeCell ref="A17:E17"/>
    <mergeCell ref="B26:C26"/>
    <mergeCell ref="D1:E1"/>
    <mergeCell ref="C2:D2"/>
    <mergeCell ref="C3:E3"/>
    <mergeCell ref="A8:E8"/>
    <mergeCell ref="A9:E9"/>
    <mergeCell ref="B11:C11"/>
    <mergeCell ref="B25:C25"/>
    <mergeCell ref="A21:E21"/>
    <mergeCell ref="B22:C22"/>
    <mergeCell ref="B23:C23"/>
    <mergeCell ref="A24:E24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2012-07-24T06:25:44Z</cp:lastPrinted>
  <dcterms:created xsi:type="dcterms:W3CDTF">1996-10-08T23:32:33Z</dcterms:created>
  <dcterms:modified xsi:type="dcterms:W3CDTF">2012-07-24T06:25:45Z</dcterms:modified>
  <cp:category/>
  <cp:version/>
  <cp:contentType/>
  <cp:contentStatus/>
</cp:coreProperties>
</file>