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8895" windowHeight="5895" tabRatio="865" activeTab="0"/>
  </bookViews>
  <sheets>
    <sheet name="СВОД (2)" sheetId="1" r:id="rId1"/>
  </sheets>
  <definedNames>
    <definedName name="_xlnm.Print_Area" localSheetId="0">'СВОД (2)'!$A$1:$C$76</definedName>
  </definedNames>
  <calcPr fullCalcOnLoad="1"/>
</workbook>
</file>

<file path=xl/sharedStrings.xml><?xml version="1.0" encoding="utf-8"?>
<sst xmlns="http://schemas.openxmlformats.org/spreadsheetml/2006/main" count="74" uniqueCount="72">
  <si>
    <t>Управленческие расходы</t>
  </si>
  <si>
    <t>ПЕРЕЧЕНЬ</t>
  </si>
  <si>
    <t>Годовая плата, руб.</t>
  </si>
  <si>
    <t>постоянно на системах водоснабжения, теплоснабжения, газоснабжения, канализации, энергоснабжения</t>
  </si>
  <si>
    <t>ИТОГО</t>
  </si>
  <si>
    <t>ВСЕГО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</si>
  <si>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</si>
  <si>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</si>
  <si>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</si>
  <si>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</si>
  <si>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2. ПОДВАЛ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</si>
  <si>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</si>
  <si>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</si>
  <si>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</si>
  <si>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</si>
  <si>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</si>
  <si>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</si>
  <si>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</si>
  <si>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</si>
  <si>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7. ЛЕСТНИЦЫ</t>
  </si>
  <si>
    <t>Выявление деформации и повреждений в несущих конструкциях, надежности крепления ограждений, выбоин и сколов в ступенях;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</si>
  <si>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8.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</si>
  <si>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</si>
  <si>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</si>
  <si>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</si>
  <si>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</si>
  <si>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11.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</si>
  <si>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</si>
  <si>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12.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</si>
  <si>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</si>
  <si>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</si>
  <si>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</si>
  <si>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</si>
  <si>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8"/>
        <rFont val="Times New Roman"/>
        <family val="1"/>
      </rPr>
      <t>; гидравлические и тепловые испытания оборудования тепловых пунктов.</t>
    </r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</si>
  <si>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</si>
  <si>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</si>
  <si>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</si>
  <si>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</si>
  <si>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</si>
  <si>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</si>
  <si>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</si>
  <si>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t>очистка систем защиты от грязи (металлических решеток, приямков) - 1 раз в неделю</t>
  </si>
  <si>
    <t>проведение дератизации и дезинсекции помещений, входящих в состав общего имущества в многоквартирном доме - 1 раз в год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</si>
  <si>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</si>
  <si>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</si>
  <si>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>по мере необходимости. Начало работ не позднее 3 часов после начала снегопада</t>
  </si>
  <si>
    <t>согласно договору по графику вывоза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</si>
  <si>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 Ремонт подъезда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</si>
  <si>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</si>
  <si>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Плановые осмотры с устранением мелких неисправностей - 1 раз в год. Ремонт по мере необходимости на основании дефектных ведомостей</t>
  </si>
  <si>
    <t>14. ВЕНТИЛЯЦИЯ</t>
  </si>
  <si>
    <t>15. ИНДИВИДУАЛЬНЫЕ ТЕПЛОВЫЕ ПУНКТЫ</t>
  </si>
  <si>
    <t>16. СИСТЕМЫ ВОДОСНАБЖЕНИЯ (ХОЛОДНОГО И ГОРЯЧЕГО), ОТОПЛЕНИЯ, ВОДООТВЕДЕНИЯ</t>
  </si>
  <si>
    <t>17. СОДЕРЖАНИЕ ТЕПЛОСНАБЖЕНИЯ (ОТОПЛЕНИЕ, ГВС)</t>
  </si>
  <si>
    <t>18. СОДЕРЖАНИЕ ЭЛЕКТРОСНАБЖЕНИЯ</t>
  </si>
  <si>
    <t xml:space="preserve">20. Работы по содержанию помещений, входящих в состав общего имущества в многоквартирном доме: </t>
  </si>
  <si>
    <t xml:space="preserve">21.  В холодный период года: </t>
  </si>
  <si>
    <t xml:space="preserve">22. В теплый период года: </t>
  </si>
  <si>
    <r>
      <t>23.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</si>
  <si>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</si>
  <si>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подметание и уборка придомовой территории - 5 раз в неделю</t>
  </si>
  <si>
    <t>очистка от мусора и промывка урн, уборка контейнерных площадок - по мере заполнения</t>
  </si>
  <si>
    <t>уборка и выкашивание газонов - 2 раза в летний период</t>
  </si>
  <si>
    <t>уборка крыльца и площадки перед входом в подъезд - по мере необходимости</t>
  </si>
  <si>
    <t>очистка металлической решетки и приямка - по мере необходимости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</si>
  <si>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ежемесячно</t>
    </r>
  </si>
  <si>
    <t>6. КРЫШИ</t>
  </si>
  <si>
    <t xml:space="preserve">IV. Дополнительные работы и услуги </t>
  </si>
  <si>
    <t xml:space="preserve">дополнительная стрижка газонов - 1 раз в летний период </t>
  </si>
  <si>
    <t>Приложение № 2 к договору управления многоквартирным домом № _________________                            от _________________ 2014</t>
  </si>
  <si>
    <t>обязательных работ и услуг по содержанию и ремонту общего имущества собственников помещений в многоквартирном доме</t>
  </si>
  <si>
    <t>Жуковского 58/1, 58/2, 58/3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</si>
</sst>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vertical="top"/>
    </xf>
    <xf numFmtId="0" fontId="3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2" fontId="3" fillId="0" borderId="0" xfId="0" applyNumberFormat="1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vertical="center" wrapText="1"/>
    </xf>
    <xf numFmtId="43" fontId="2" fillId="0" borderId="0" xfId="62" applyFont="1" applyFill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7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0" fontId="11" fillId="0" borderId="18" xfId="0" applyFont="1" applyFill="1" applyBorder="1" applyAlignment="1">
      <alignment horizontal="justify" wrapText="1"/>
    </xf>
    <xf numFmtId="0" fontId="11" fillId="0" borderId="19" xfId="0" applyFont="1" applyFill="1" applyBorder="1" applyAlignment="1">
      <alignment horizontal="justify"/>
    </xf>
    <xf numFmtId="0" fontId="11" fillId="0" borderId="15" xfId="0" applyFont="1" applyFill="1" applyBorder="1" applyAlignment="1">
      <alignment horizontal="justify"/>
    </xf>
    <xf numFmtId="0" fontId="11" fillId="0" borderId="20" xfId="0" applyFont="1" applyFill="1" applyBorder="1" applyAlignment="1">
      <alignment horizontal="justify"/>
    </xf>
    <xf numFmtId="0" fontId="11" fillId="0" borderId="17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0" fontId="11" fillId="0" borderId="18" xfId="0" applyFont="1" applyFill="1" applyBorder="1" applyAlignment="1">
      <alignment horizontal="left" wrapText="1" indent="1"/>
    </xf>
    <xf numFmtId="0" fontId="11" fillId="0" borderId="19" xfId="0" applyFont="1" applyFill="1" applyBorder="1" applyAlignment="1">
      <alignment horizontal="left" wrapText="1" indent="1"/>
    </xf>
    <xf numFmtId="0" fontId="11" fillId="0" borderId="15" xfId="0" applyFont="1" applyFill="1" applyBorder="1" applyAlignment="1">
      <alignment horizontal="left" wrapText="1" indent="1"/>
    </xf>
    <xf numFmtId="0" fontId="11" fillId="0" borderId="20" xfId="0" applyFont="1" applyFill="1" applyBorder="1" applyAlignment="1">
      <alignment horizontal="left" wrapText="1" indent="1"/>
    </xf>
    <xf numFmtId="0" fontId="5" fillId="0" borderId="11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16" xfId="0" applyFont="1" applyFill="1" applyBorder="1" applyAlignment="1">
      <alignment horizontal="justify"/>
    </xf>
    <xf numFmtId="0" fontId="5" fillId="0" borderId="21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justify" wrapText="1"/>
    </xf>
    <xf numFmtId="0" fontId="11" fillId="0" borderId="17" xfId="0" applyNumberFormat="1" applyFont="1" applyFill="1" applyBorder="1" applyAlignment="1">
      <alignment horizontal="left" wrapText="1" indent="1"/>
    </xf>
    <xf numFmtId="0" fontId="11" fillId="0" borderId="0" xfId="0" applyNumberFormat="1" applyFont="1" applyFill="1" applyBorder="1" applyAlignment="1">
      <alignment horizontal="left" wrapText="1" indent="1"/>
    </xf>
    <xf numFmtId="0" fontId="11" fillId="0" borderId="18" xfId="0" applyNumberFormat="1" applyFont="1" applyFill="1" applyBorder="1" applyAlignment="1">
      <alignment horizontal="left" wrapText="1" indent="1"/>
    </xf>
    <xf numFmtId="0" fontId="8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17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8" fillId="0" borderId="18" xfId="0" applyFont="1" applyFill="1" applyBorder="1" applyAlignment="1">
      <alignment horizontal="justify" wrapText="1"/>
    </xf>
    <xf numFmtId="0" fontId="11" fillId="0" borderId="17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justify"/>
    </xf>
    <xf numFmtId="0" fontId="11" fillId="0" borderId="18" xfId="0" applyFont="1" applyFill="1" applyBorder="1" applyAlignment="1">
      <alignment horizontal="justify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justify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zoomScalePageLayoutView="0" workbookViewId="0" topLeftCell="A61">
      <selection activeCell="A55" sqref="A55:C57"/>
    </sheetView>
  </sheetViews>
  <sheetFormatPr defaultColWidth="9.00390625" defaultRowHeight="12.75"/>
  <cols>
    <col min="1" max="1" width="64.75390625" style="5" customWidth="1"/>
    <col min="2" max="2" width="17.25390625" style="17" customWidth="1"/>
    <col min="3" max="3" width="13.25390625" style="5" customWidth="1"/>
    <col min="4" max="4" width="0.6171875" style="5" customWidth="1"/>
    <col min="5" max="5" width="6.25390625" style="5" hidden="1" customWidth="1"/>
    <col min="6" max="6" width="15.75390625" style="5" hidden="1" customWidth="1"/>
    <col min="7" max="7" width="11.375" style="5" hidden="1" customWidth="1"/>
    <col min="8" max="16384" width="9.125" style="5" customWidth="1"/>
  </cols>
  <sheetData>
    <row r="1" spans="1:3" ht="26.25" customHeight="1">
      <c r="A1" s="18"/>
      <c r="B1" s="29" t="s">
        <v>69</v>
      </c>
      <c r="C1" s="29"/>
    </row>
    <row r="2" spans="1:3" ht="12.75">
      <c r="A2" s="18"/>
      <c r="B2" s="30"/>
      <c r="C2" s="30"/>
    </row>
    <row r="3" spans="1:3" ht="29.25" customHeight="1">
      <c r="A3" s="18"/>
      <c r="B3" s="30"/>
      <c r="C3" s="30"/>
    </row>
    <row r="4" spans="1:3" ht="12.75">
      <c r="A4" s="18"/>
      <c r="B4" s="19"/>
      <c r="C4" s="20"/>
    </row>
    <row r="5" spans="1:3" ht="12" customHeight="1">
      <c r="A5" s="18"/>
      <c r="B5" s="19"/>
      <c r="C5" s="21"/>
    </row>
    <row r="6" spans="1:3" ht="21" customHeight="1">
      <c r="A6" s="76" t="s">
        <v>1</v>
      </c>
      <c r="B6" s="76"/>
      <c r="C6" s="76"/>
    </row>
    <row r="7" spans="1:3" ht="30" customHeight="1">
      <c r="A7" s="77" t="s">
        <v>70</v>
      </c>
      <c r="B7" s="77"/>
      <c r="C7" s="77"/>
    </row>
    <row r="8" spans="1:3" ht="15.75" customHeight="1">
      <c r="A8" s="27" t="s">
        <v>71</v>
      </c>
      <c r="C8" s="18"/>
    </row>
    <row r="9" spans="1:7" s="9" customFormat="1" ht="51.75" customHeight="1">
      <c r="A9" s="6" t="s">
        <v>6</v>
      </c>
      <c r="B9" s="7" t="s">
        <v>2</v>
      </c>
      <c r="C9" s="8" t="s">
        <v>7</v>
      </c>
      <c r="F9" s="8">
        <v>2789.5</v>
      </c>
      <c r="G9" s="8" t="e">
        <f>#REF!+#REF!</f>
        <v>#REF!</v>
      </c>
    </row>
    <row r="10" spans="1:7" ht="63" customHeight="1">
      <c r="A10" s="10" t="s">
        <v>8</v>
      </c>
      <c r="B10" s="25">
        <f>35817.18-221.8075</f>
        <v>35595.3725</v>
      </c>
      <c r="C10" s="22">
        <f>B10/$F$9/12</f>
        <v>1.0633737378263726</v>
      </c>
      <c r="E10" s="5">
        <v>1.07</v>
      </c>
      <c r="F10" s="1" t="e">
        <f>E10*#REF!*12</f>
        <v>#REF!</v>
      </c>
      <c r="G10" s="12" t="e">
        <f>B10-F10</f>
        <v>#REF!</v>
      </c>
    </row>
    <row r="11" spans="1:7" ht="26.25" customHeight="1">
      <c r="A11" s="78" t="s">
        <v>49</v>
      </c>
      <c r="B11" s="78"/>
      <c r="C11" s="78"/>
      <c r="F11" s="5">
        <v>232753.39</v>
      </c>
      <c r="G11" s="5">
        <v>383809.85</v>
      </c>
    </row>
    <row r="12" spans="1:3" ht="11.25" customHeight="1">
      <c r="A12" s="70" t="s">
        <v>9</v>
      </c>
      <c r="B12" s="71"/>
      <c r="C12" s="72"/>
    </row>
    <row r="13" spans="1:3" ht="58.5" customHeight="1">
      <c r="A13" s="64" t="s">
        <v>48</v>
      </c>
      <c r="B13" s="65"/>
      <c r="C13" s="66"/>
    </row>
    <row r="14" spans="1:3" ht="13.5" customHeight="1">
      <c r="A14" s="70" t="s">
        <v>10</v>
      </c>
      <c r="B14" s="71"/>
      <c r="C14" s="72"/>
    </row>
    <row r="15" spans="1:3" ht="45" customHeight="1">
      <c r="A15" s="64" t="s">
        <v>11</v>
      </c>
      <c r="B15" s="65"/>
      <c r="C15" s="66"/>
    </row>
    <row r="16" spans="1:3" ht="13.5" customHeight="1">
      <c r="A16" s="70" t="s">
        <v>12</v>
      </c>
      <c r="B16" s="71"/>
      <c r="C16" s="72"/>
    </row>
    <row r="17" spans="1:3" ht="45.75" customHeight="1">
      <c r="A17" s="64" t="s">
        <v>13</v>
      </c>
      <c r="B17" s="65"/>
      <c r="C17" s="66"/>
    </row>
    <row r="18" spans="1:3" ht="13.5" customHeight="1">
      <c r="A18" s="70" t="s">
        <v>14</v>
      </c>
      <c r="B18" s="71"/>
      <c r="C18" s="72"/>
    </row>
    <row r="19" spans="1:3" ht="77.25" customHeight="1">
      <c r="A19" s="64" t="s">
        <v>15</v>
      </c>
      <c r="B19" s="65"/>
      <c r="C19" s="66"/>
    </row>
    <row r="20" spans="1:3" ht="13.5" customHeight="1">
      <c r="A20" s="70" t="s">
        <v>16</v>
      </c>
      <c r="B20" s="71"/>
      <c r="C20" s="72"/>
    </row>
    <row r="21" spans="1:3" ht="65.25" customHeight="1">
      <c r="A21" s="64" t="s">
        <v>17</v>
      </c>
      <c r="B21" s="65"/>
      <c r="C21" s="66"/>
    </row>
    <row r="22" spans="1:3" ht="13.5" customHeight="1">
      <c r="A22" s="70" t="s">
        <v>66</v>
      </c>
      <c r="B22" s="71"/>
      <c r="C22" s="72"/>
    </row>
    <row r="23" spans="1:3" ht="170.25" customHeight="1">
      <c r="A23" s="64" t="s">
        <v>18</v>
      </c>
      <c r="B23" s="65"/>
      <c r="C23" s="66"/>
    </row>
    <row r="24" spans="1:3" ht="13.5" customHeight="1">
      <c r="A24" s="70" t="s">
        <v>19</v>
      </c>
      <c r="B24" s="71"/>
      <c r="C24" s="72"/>
    </row>
    <row r="25" spans="1:3" ht="42" customHeight="1">
      <c r="A25" s="64" t="s">
        <v>20</v>
      </c>
      <c r="B25" s="65"/>
      <c r="C25" s="66"/>
    </row>
    <row r="26" spans="1:3" ht="13.5" customHeight="1">
      <c r="A26" s="70" t="s">
        <v>21</v>
      </c>
      <c r="B26" s="71"/>
      <c r="C26" s="72"/>
    </row>
    <row r="27" spans="1:8" ht="65.25" customHeight="1">
      <c r="A27" s="64" t="s">
        <v>22</v>
      </c>
      <c r="B27" s="65"/>
      <c r="C27" s="66"/>
      <c r="E27" s="13"/>
      <c r="F27" s="13"/>
      <c r="G27" s="13"/>
      <c r="H27" s="13"/>
    </row>
    <row r="28" spans="1:3" ht="13.5" customHeight="1">
      <c r="A28" s="70" t="s">
        <v>23</v>
      </c>
      <c r="B28" s="71"/>
      <c r="C28" s="72"/>
    </row>
    <row r="29" spans="1:3" ht="43.5" customHeight="1">
      <c r="A29" s="64" t="s">
        <v>24</v>
      </c>
      <c r="B29" s="65"/>
      <c r="C29" s="66"/>
    </row>
    <row r="30" spans="1:3" ht="12" customHeight="1">
      <c r="A30" s="70" t="s">
        <v>25</v>
      </c>
      <c r="B30" s="71"/>
      <c r="C30" s="72"/>
    </row>
    <row r="31" spans="1:3" ht="22.5" customHeight="1">
      <c r="A31" s="64" t="s">
        <v>47</v>
      </c>
      <c r="B31" s="65"/>
      <c r="C31" s="66"/>
    </row>
    <row r="32" spans="1:3" ht="12" customHeight="1">
      <c r="A32" s="70" t="s">
        <v>26</v>
      </c>
      <c r="B32" s="71"/>
      <c r="C32" s="72"/>
    </row>
    <row r="33" spans="1:3" ht="24" customHeight="1">
      <c r="A33" s="64" t="s">
        <v>27</v>
      </c>
      <c r="B33" s="65"/>
      <c r="C33" s="66"/>
    </row>
    <row r="34" spans="1:3" ht="13.5" customHeight="1">
      <c r="A34" s="70" t="s">
        <v>28</v>
      </c>
      <c r="B34" s="71"/>
      <c r="C34" s="72"/>
    </row>
    <row r="35" spans="1:3" ht="42.75" customHeight="1">
      <c r="A35" s="64" t="s">
        <v>29</v>
      </c>
      <c r="B35" s="65"/>
      <c r="C35" s="66"/>
    </row>
    <row r="36" spans="1:7" ht="39.75" customHeight="1">
      <c r="A36" s="14" t="s">
        <v>30</v>
      </c>
      <c r="B36" s="22">
        <f>224945.28-1393.03475</f>
        <v>223552.24525</v>
      </c>
      <c r="C36" s="26">
        <f>B36/$F$9/12</f>
        <v>6.678384574595209</v>
      </c>
      <c r="D36" s="15" t="e">
        <f>#REF!</f>
        <v>#REF!</v>
      </c>
      <c r="E36" s="5">
        <v>6.72</v>
      </c>
      <c r="F36" s="23">
        <f>E36*F9*12</f>
        <v>224945.27999999997</v>
      </c>
      <c r="G36" s="12">
        <f>B36-F36</f>
        <v>-1393.0347499999625</v>
      </c>
    </row>
    <row r="37" spans="1:3" ht="13.5" customHeight="1">
      <c r="A37" s="31" t="s">
        <v>50</v>
      </c>
      <c r="B37" s="32"/>
      <c r="C37" s="33"/>
    </row>
    <row r="38" spans="1:3" ht="42.75" customHeight="1">
      <c r="A38" s="34" t="s">
        <v>31</v>
      </c>
      <c r="B38" s="35"/>
      <c r="C38" s="36"/>
    </row>
    <row r="39" spans="1:3" ht="23.25" customHeight="1">
      <c r="A39" s="37" t="s">
        <v>32</v>
      </c>
      <c r="B39" s="38"/>
      <c r="C39" s="39"/>
    </row>
    <row r="40" spans="1:3" ht="13.5" customHeight="1">
      <c r="A40" s="31" t="s">
        <v>51</v>
      </c>
      <c r="B40" s="32"/>
      <c r="C40" s="33"/>
    </row>
    <row r="41" spans="1:3" ht="42.75" customHeight="1">
      <c r="A41" s="34" t="s">
        <v>33</v>
      </c>
      <c r="B41" s="35"/>
      <c r="C41" s="36"/>
    </row>
    <row r="42" spans="1:3" ht="12" customHeight="1">
      <c r="A42" s="37" t="s">
        <v>32</v>
      </c>
      <c r="B42" s="38"/>
      <c r="C42" s="39"/>
    </row>
    <row r="43" spans="1:3" ht="14.25" customHeight="1">
      <c r="A43" s="73" t="s">
        <v>52</v>
      </c>
      <c r="B43" s="74"/>
      <c r="C43" s="75"/>
    </row>
    <row r="44" spans="1:3" ht="85.5" customHeight="1">
      <c r="A44" s="34" t="s">
        <v>34</v>
      </c>
      <c r="B44" s="35"/>
      <c r="C44" s="36"/>
    </row>
    <row r="45" spans="1:3" ht="21" customHeight="1">
      <c r="A45" s="37" t="s">
        <v>35</v>
      </c>
      <c r="B45" s="38"/>
      <c r="C45" s="39"/>
    </row>
    <row r="46" spans="1:3" ht="13.5" customHeight="1">
      <c r="A46" s="73" t="s">
        <v>53</v>
      </c>
      <c r="B46" s="74"/>
      <c r="C46" s="75"/>
    </row>
    <row r="47" spans="1:3" ht="22.5" customHeight="1">
      <c r="A47" s="34" t="s">
        <v>36</v>
      </c>
      <c r="B47" s="35"/>
      <c r="C47" s="36"/>
    </row>
    <row r="48" spans="1:3" ht="24" customHeight="1">
      <c r="A48" s="64" t="s">
        <v>32</v>
      </c>
      <c r="B48" s="65"/>
      <c r="C48" s="66"/>
    </row>
    <row r="49" spans="1:3" ht="15.75" customHeight="1">
      <c r="A49" s="73" t="s">
        <v>54</v>
      </c>
      <c r="B49" s="74"/>
      <c r="C49" s="75"/>
    </row>
    <row r="50" spans="1:3" ht="43.5" customHeight="1">
      <c r="A50" s="34" t="s">
        <v>37</v>
      </c>
      <c r="B50" s="35"/>
      <c r="C50" s="36"/>
    </row>
    <row r="51" spans="1:3" ht="21.75" customHeight="1">
      <c r="A51" s="37" t="s">
        <v>38</v>
      </c>
      <c r="B51" s="38"/>
      <c r="C51" s="39"/>
    </row>
    <row r="52" spans="1:6" ht="29.25" customHeight="1">
      <c r="A52" s="14" t="s">
        <v>39</v>
      </c>
      <c r="B52" s="25">
        <f>142933.98-885.1575</f>
        <v>142048.8225</v>
      </c>
      <c r="C52" s="22">
        <f>B52/$F$9/12</f>
        <v>4.243556865029576</v>
      </c>
      <c r="E52" s="5">
        <v>4.27</v>
      </c>
      <c r="F52" s="23">
        <f>E52*F9*12</f>
        <v>142933.97999999998</v>
      </c>
    </row>
    <row r="53" spans="1:7" ht="17.25" customHeight="1">
      <c r="A53" s="67" t="s">
        <v>40</v>
      </c>
      <c r="B53" s="68"/>
      <c r="C53" s="69"/>
      <c r="E53" s="5">
        <f>B53/1.5/12</f>
        <v>0</v>
      </c>
      <c r="G53" s="15" t="e">
        <f>#REF!*'СВОД (2)'!F9</f>
        <v>#REF!</v>
      </c>
    </row>
    <row r="54" spans="1:3" ht="14.25" customHeight="1">
      <c r="A54" s="61" t="s">
        <v>55</v>
      </c>
      <c r="B54" s="62"/>
      <c r="C54" s="63"/>
    </row>
    <row r="55" spans="1:3" ht="12" customHeight="1">
      <c r="A55" s="40" t="s">
        <v>41</v>
      </c>
      <c r="B55" s="41"/>
      <c r="C55" s="42"/>
    </row>
    <row r="56" spans="1:3" ht="12.75" customHeight="1">
      <c r="A56" s="40" t="s">
        <v>42</v>
      </c>
      <c r="B56" s="41"/>
      <c r="C56" s="42"/>
    </row>
    <row r="57" spans="1:3" ht="37.5" customHeight="1">
      <c r="A57" s="58" t="s">
        <v>43</v>
      </c>
      <c r="B57" s="59"/>
      <c r="C57" s="60"/>
    </row>
    <row r="58" spans="1:6" ht="16.5" customHeight="1">
      <c r="A58" s="52" t="s">
        <v>56</v>
      </c>
      <c r="B58" s="53"/>
      <c r="C58" s="54"/>
      <c r="F58" s="5">
        <f>(B58+B61)/1.5/12</f>
        <v>0</v>
      </c>
    </row>
    <row r="59" spans="1:3" ht="42.75" customHeight="1">
      <c r="A59" s="55" t="s">
        <v>44</v>
      </c>
      <c r="B59" s="56"/>
      <c r="C59" s="57"/>
    </row>
    <row r="60" spans="1:3" ht="10.5" customHeight="1">
      <c r="A60" s="34" t="s">
        <v>45</v>
      </c>
      <c r="B60" s="35"/>
      <c r="C60" s="36"/>
    </row>
    <row r="61" spans="1:3" ht="16.5" customHeight="1">
      <c r="A61" s="46" t="s">
        <v>57</v>
      </c>
      <c r="B61" s="47"/>
      <c r="C61" s="48"/>
    </row>
    <row r="62" spans="1:3" ht="12" customHeight="1">
      <c r="A62" s="40" t="s">
        <v>60</v>
      </c>
      <c r="B62" s="41"/>
      <c r="C62" s="42"/>
    </row>
    <row r="63" spans="1:3" ht="12" customHeight="1">
      <c r="A63" s="40" t="s">
        <v>61</v>
      </c>
      <c r="B63" s="41"/>
      <c r="C63" s="42"/>
    </row>
    <row r="64" spans="1:3" ht="12" customHeight="1">
      <c r="A64" s="40" t="s">
        <v>62</v>
      </c>
      <c r="B64" s="41"/>
      <c r="C64" s="42"/>
    </row>
    <row r="65" spans="1:3" ht="12" customHeight="1">
      <c r="A65" s="40" t="s">
        <v>63</v>
      </c>
      <c r="B65" s="41"/>
      <c r="C65" s="42"/>
    </row>
    <row r="66" spans="1:3" ht="12" customHeight="1">
      <c r="A66" s="43" t="s">
        <v>64</v>
      </c>
      <c r="B66" s="44"/>
      <c r="C66" s="45"/>
    </row>
    <row r="67" spans="1:3" ht="29.25" customHeight="1">
      <c r="A67" s="46" t="s">
        <v>58</v>
      </c>
      <c r="B67" s="47"/>
      <c r="C67" s="48"/>
    </row>
    <row r="68" spans="1:3" ht="12" customHeight="1">
      <c r="A68" s="37" t="s">
        <v>46</v>
      </c>
      <c r="B68" s="38"/>
      <c r="C68" s="39"/>
    </row>
    <row r="69" spans="1:3" ht="29.25" customHeight="1">
      <c r="A69" s="49" t="s">
        <v>65</v>
      </c>
      <c r="B69" s="50"/>
      <c r="C69" s="51"/>
    </row>
    <row r="70" spans="1:3" ht="27.75" customHeight="1">
      <c r="A70" s="46" t="s">
        <v>59</v>
      </c>
      <c r="B70" s="47"/>
      <c r="C70" s="48"/>
    </row>
    <row r="71" spans="1:3" ht="12.75" customHeight="1">
      <c r="A71" s="37" t="s">
        <v>3</v>
      </c>
      <c r="B71" s="38"/>
      <c r="C71" s="39"/>
    </row>
    <row r="72" spans="1:3" ht="24" customHeight="1">
      <c r="A72" s="10" t="s">
        <v>67</v>
      </c>
      <c r="B72" s="24">
        <v>2500</v>
      </c>
      <c r="C72" s="22">
        <f>B72/$F$9/12</f>
        <v>0.07468483001732688</v>
      </c>
    </row>
    <row r="73" spans="1:3" ht="12" customHeight="1">
      <c r="A73" s="40" t="s">
        <v>68</v>
      </c>
      <c r="B73" s="41"/>
      <c r="C73" s="42"/>
    </row>
    <row r="74" spans="1:3" s="3" customFormat="1" ht="12.75">
      <c r="A74" s="16" t="s">
        <v>4</v>
      </c>
      <c r="B74" s="11">
        <f>B10+B36+B52+B72</f>
        <v>403696.44025</v>
      </c>
      <c r="C74" s="11">
        <f>C10+C36+C52+C72</f>
        <v>12.060000007468485</v>
      </c>
    </row>
    <row r="75" spans="1:3" ht="12.75">
      <c r="A75" s="4" t="s">
        <v>0</v>
      </c>
      <c r="B75" s="2">
        <f>B74*0.1</f>
        <v>40369.644025</v>
      </c>
      <c r="C75" s="11">
        <f>C74*0.1</f>
        <v>1.2060000007468485</v>
      </c>
    </row>
    <row r="76" spans="1:3" ht="12.75">
      <c r="A76" s="16" t="s">
        <v>5</v>
      </c>
      <c r="B76" s="11">
        <f>B74+B75</f>
        <v>444066.084275</v>
      </c>
      <c r="C76" s="11">
        <f>SUM(C74:C75)</f>
        <v>13.266000008215334</v>
      </c>
    </row>
    <row r="77" ht="263.25" customHeight="1"/>
    <row r="78" spans="2:3" ht="25.5" customHeight="1">
      <c r="B78" s="28"/>
      <c r="C78" s="28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</sheetData>
  <sheetProtection/>
  <mergeCells count="64">
    <mergeCell ref="A73:C73"/>
    <mergeCell ref="A6:C6"/>
    <mergeCell ref="A7:C7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53:C53"/>
    <mergeCell ref="A55:C55"/>
    <mergeCell ref="A56:C56"/>
    <mergeCell ref="A30:C30"/>
    <mergeCell ref="A31:C31"/>
    <mergeCell ref="A32:C32"/>
    <mergeCell ref="A49:C49"/>
    <mergeCell ref="A46:C46"/>
    <mergeCell ref="A43:C43"/>
    <mergeCell ref="A41:C41"/>
    <mergeCell ref="A42:C42"/>
    <mergeCell ref="A54:C54"/>
    <mergeCell ref="A47:C47"/>
    <mergeCell ref="A48:C48"/>
    <mergeCell ref="A50:C50"/>
    <mergeCell ref="A51:C51"/>
    <mergeCell ref="A62:C62"/>
    <mergeCell ref="A58:C58"/>
    <mergeCell ref="A61:C61"/>
    <mergeCell ref="A63:C63"/>
    <mergeCell ref="A59:C59"/>
    <mergeCell ref="A57:C57"/>
    <mergeCell ref="A39:C39"/>
    <mergeCell ref="A64:C64"/>
    <mergeCell ref="A65:C65"/>
    <mergeCell ref="A66:C66"/>
    <mergeCell ref="A68:C68"/>
    <mergeCell ref="A71:C71"/>
    <mergeCell ref="A67:C67"/>
    <mergeCell ref="A69:C69"/>
    <mergeCell ref="A70:C70"/>
    <mergeCell ref="A60:C60"/>
    <mergeCell ref="B78:C78"/>
    <mergeCell ref="B1:C3"/>
    <mergeCell ref="A37:C37"/>
    <mergeCell ref="A40:C40"/>
    <mergeCell ref="A44:C44"/>
    <mergeCell ref="A45:C45"/>
    <mergeCell ref="A38:C38"/>
  </mergeCells>
  <printOptions gridLines="1"/>
  <pageMargins left="0.5511811023622047" right="0.11811023622047245" top="0.2362204724409449" bottom="0.15748031496062992" header="0.2755905511811024" footer="0.1968503937007874"/>
  <pageSetup horizontalDpi="600" verticalDpi="600" orientation="portrait" paperSize="9" scale="95" r:id="rId3"/>
  <legacyDrawing r:id="rId2"/>
  <oleObjects>
    <oleObject progId="Word.Document.12" shapeId="9224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2014-07-09T04:10:58Z</cp:lastPrinted>
  <dcterms:created xsi:type="dcterms:W3CDTF">2007-01-24T02:52:45Z</dcterms:created>
  <dcterms:modified xsi:type="dcterms:W3CDTF">2015-01-27T02:59:11Z</dcterms:modified>
  <cp:category/>
  <cp:version/>
  <cp:contentType/>
  <cp:contentStatus/>
</cp:coreProperties>
</file>