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<sst xmlns="http://schemas.openxmlformats.org/spreadsheetml/2006/main" count="291" uniqueCount="209">
  <si>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</si>
  <si>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</si>
  <si>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</si>
  <si>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</si>
  <si>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</si>
  <si>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</si>
  <si>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</si>
  <si>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</si>
  <si>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</si>
  <si>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</si>
  <si>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  62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</si>
  <si>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</si>
  <si>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</si>
  <si>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</si>
  <si>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</si>
  <si>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</si>
  <si>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</si>
  <si>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</si>
  <si>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</si>
  <si>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</si>
  <si>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</si>
  <si>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</si>
  <si>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</si>
  <si>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</si>
  <si>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</si>
  <si>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</si>
  <si>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</si>
  <si>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</si>
  <si>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</si>
  <si>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</si>
  <si>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</si>
  <si>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</si>
  <si>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</si>
  <si>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</si>
  <si>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</si>
  <si>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</si>
  <si>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</si>
  <si>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</si>
  <si>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</si>
  <si>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</si>
  <si>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</si>
  <si>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</si>
  <si>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</si>
  <si>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</si>
  <si>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</si>
  <si>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</si>
  <si>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</si>
  <si>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</si>
  <si>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</si>
  <si>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</si>
  <si>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</si>
  <si>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</si>
  <si>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20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</si>
  <si>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</si>
  <si>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</si>
  <si>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</si>
  <si>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</si>
  <si>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</si>
  <si>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</si>
  <si>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</si>
  <si>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</si>
  <si>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</si>
  <si>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</si>
  <si>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</si>
  <si>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</si>
  <si>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сколы</t>
  </si>
  <si>
    <t>2. Наружные и внутренние капитальные стены</t>
  </si>
  <si>
    <t>брусчатые</t>
  </si>
  <si>
    <t xml:space="preserve"> трещины,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</si>
  <si>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</si>
  <si>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</si>
  <si>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</si>
  <si>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</si>
  <si>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</si>
  <si>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 xml:space="preserve"> трещины в штукатурке</t>
  </si>
  <si>
    <t>междуэтажные</t>
  </si>
  <si>
    <t>подвальные</t>
  </si>
  <si>
    <t>(другое)</t>
  </si>
  <si>
    <t>5. Крыша</t>
  </si>
  <si>
    <t>шифер</t>
  </si>
  <si>
    <t>незначительные сколы, протекает</t>
  </si>
  <si>
    <t>6. Полы</t>
  </si>
  <si>
    <t>дощатые окрашенные</t>
  </si>
  <si>
    <t>щели, утрата окраски</t>
  </si>
  <si>
    <t>7. Проемы</t>
  </si>
  <si>
    <t>окна</t>
  </si>
  <si>
    <t xml:space="preserve">2-е створные </t>
  </si>
  <si>
    <t>трещины,  щели, местами гниль</t>
  </si>
  <si>
    <t>двери</t>
  </si>
  <si>
    <t>простые филенчатые</t>
  </si>
  <si>
    <t>осадка полотен</t>
  </si>
  <si>
    <t>8. Отделка</t>
  </si>
  <si>
    <t>внутренняя</t>
  </si>
  <si>
    <t>трещины в штукатурке</t>
  </si>
  <si>
    <t>наружная</t>
  </si>
  <si>
    <t>обшит тесом, окраска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</si>
  <si>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</si>
  <si>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</si>
  <si>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</si>
  <si>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</si>
  <si>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</si>
  <si>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</si>
  <si>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</si>
  <si>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</si>
  <si>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</si>
  <si>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</si>
  <si>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</si>
  <si>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</si>
  <si>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</si>
  <si>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</si>
  <si>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</si>
  <si>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</si>
  <si>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</si>
  <si>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</si>
  <si>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</si>
  <si>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</si>
  <si>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</si>
  <si>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</si>
  <si>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</si>
  <si>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</si>
  <si>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</si>
  <si>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</si>
  <si>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</si>
  <si>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</si>
  <si>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</si>
  <si>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</si>
  <si>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</si>
  <si>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</si>
  <si>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</si>
  <si>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</si>
  <si>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</si>
  <si>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</si>
  <si>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</si>
  <si>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</si>
  <si>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</si>
  <si>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</si>
  <si>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</si>
  <si>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</si>
  <si>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</si>
  <si>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</si>
  <si>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</si>
  <si>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</si>
  <si>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</si>
  <si>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</si>
  <si>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</si>
  <si>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по мере необходимости. 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</si>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</sst>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7" fillId="33" borderId="0" xfId="0" applyFont="1" applyFill="1" applyAlignment="1">
      <alignment horizontal="center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79">
      <selection activeCell="A97" sqref="A97"/>
    </sheetView>
  </sheetViews>
  <sheetFormatPr defaultColWidth="9.140625" defaultRowHeight="12.75"/>
  <cols>
    <col min="1" max="1" width="50.8515625" style="0" customWidth="1"/>
    <col min="2" max="2" width="23.00390625" style="0" customWidth="1"/>
    <col min="3" max="3" width="19.28125" style="0" customWidth="1"/>
  </cols>
  <sheetData>
    <row r="1" spans="1:3" ht="30" customHeight="1">
      <c r="A1" s="1"/>
      <c r="B1" s="236" t="s">
        <v>0</v>
      </c>
      <c r="C1" s="236"/>
    </row>
    <row r="2" spans="1:3" ht="15.75">
      <c r="A2" s="1"/>
      <c r="B2" s="237" t="s">
        <v>1</v>
      </c>
      <c r="C2" s="237"/>
    </row>
    <row r="3" spans="1:3" ht="62.25" customHeight="1">
      <c r="A3" s="1"/>
      <c r="B3" s="238" t="s">
        <v>2</v>
      </c>
      <c r="C3" s="238"/>
    </row>
    <row r="4" spans="1:3" ht="26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7" t="s">
        <v>6</v>
      </c>
      <c r="B7" s="237"/>
      <c r="C7" s="237"/>
    </row>
    <row r="8" spans="1:3" ht="32.25" customHeight="1">
      <c r="A8" s="239" t="s">
        <v>7</v>
      </c>
      <c r="B8" s="239"/>
      <c r="C8" s="239"/>
    </row>
    <row r="9" spans="1:3" ht="22.5" customHeight="1">
      <c r="A9" s="237" t="s">
        <v>8</v>
      </c>
      <c r="B9" s="237"/>
      <c r="C9" s="237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1959</v>
      </c>
      <c r="C13" s="3"/>
    </row>
    <row r="14" spans="1:3" ht="15.75">
      <c r="A14" s="240" t="s">
        <v>15</v>
      </c>
      <c r="B14" s="240"/>
      <c r="C14" s="12">
        <v>0.37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2.25" customHeight="1">
      <c r="A24" s="238" t="s">
        <v>27</v>
      </c>
      <c r="B24" s="238"/>
      <c r="C24" s="15" t="s">
        <v>20</v>
      </c>
    </row>
    <row r="25" spans="1:3" ht="31.5" customHeight="1">
      <c r="A25" s="238" t="s">
        <v>28</v>
      </c>
      <c r="B25" s="238"/>
      <c r="C25" s="16" t="s">
        <v>20</v>
      </c>
    </row>
    <row r="26" spans="1:3" ht="48" customHeight="1">
      <c r="A26" s="238" t="s">
        <v>29</v>
      </c>
      <c r="B26" s="238"/>
      <c r="C26" s="15" t="s">
        <v>20</v>
      </c>
    </row>
    <row r="27" spans="1:3" ht="15.75">
      <c r="A27" s="8" t="s">
        <v>30</v>
      </c>
      <c r="B27" s="10">
        <v>1602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418.9</v>
      </c>
      <c r="C30" s="10" t="s">
        <v>35</v>
      </c>
    </row>
    <row r="31" spans="1:3" ht="15.75">
      <c r="A31" s="18" t="s">
        <v>36</v>
      </c>
      <c r="B31" s="17">
        <v>418.9</v>
      </c>
      <c r="C31" s="17" t="s">
        <v>35</v>
      </c>
    </row>
    <row r="32" spans="1:3" ht="15.75">
      <c r="A32" s="20" t="s">
        <v>37</v>
      </c>
      <c r="B32" s="17">
        <v>280.7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37.8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1210</v>
      </c>
      <c r="C39" s="27"/>
    </row>
    <row r="40" spans="1:3" ht="15.75">
      <c r="A40" s="28" t="s">
        <v>46</v>
      </c>
      <c r="B40" s="24">
        <v>60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372</v>
      </c>
      <c r="C42" s="29" t="s">
        <v>35</v>
      </c>
    </row>
    <row r="43" spans="1:3" ht="15.75">
      <c r="A43" s="18" t="s">
        <v>49</v>
      </c>
      <c r="B43" s="19">
        <v>778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 t="s">
        <v>52</v>
      </c>
      <c r="C45" s="32" t="s">
        <v>53</v>
      </c>
    </row>
    <row r="46" spans="1:3" ht="15.75">
      <c r="A46" s="1" t="s">
        <v>54</v>
      </c>
      <c r="B46" s="34">
        <v>330.1</v>
      </c>
      <c r="C46" s="10" t="s">
        <v>35</v>
      </c>
    </row>
    <row r="47" spans="1:3" ht="15.75">
      <c r="A47" s="35" t="s">
        <v>55</v>
      </c>
      <c r="B47" s="36"/>
      <c r="C47" s="8"/>
    </row>
    <row r="48" spans="1:3" ht="15.75">
      <c r="A48" s="37" t="s">
        <v>56</v>
      </c>
      <c r="B48" s="38"/>
      <c r="C48" s="8"/>
    </row>
    <row r="49" spans="1:3" ht="15.75">
      <c r="A49" s="37" t="s">
        <v>57</v>
      </c>
      <c r="B49" s="39">
        <v>330.1</v>
      </c>
      <c r="C49" s="8"/>
    </row>
    <row r="50" spans="1:3" ht="15.75">
      <c r="A50" s="37" t="s">
        <v>58</v>
      </c>
      <c r="B50" s="38"/>
      <c r="C50" s="8"/>
    </row>
    <row r="51" spans="1:3" ht="15.75">
      <c r="A51" s="237" t="s">
        <v>59</v>
      </c>
      <c r="B51" s="237"/>
      <c r="C51" s="237"/>
    </row>
    <row r="52" spans="1:3" ht="15.75">
      <c r="A52" s="1"/>
      <c r="B52" s="3"/>
      <c r="C52" s="3"/>
    </row>
    <row r="53" spans="1:3" ht="96.75" customHeight="1">
      <c r="A53" s="40" t="s">
        <v>60</v>
      </c>
      <c r="B53" s="40" t="s">
        <v>61</v>
      </c>
      <c r="C53" s="40" t="s">
        <v>62</v>
      </c>
    </row>
    <row r="54" spans="1:3" ht="15.75">
      <c r="A54" s="41" t="s">
        <v>63</v>
      </c>
      <c r="B54" s="42" t="s">
        <v>64</v>
      </c>
      <c r="C54" s="43" t="s">
        <v>65</v>
      </c>
    </row>
    <row r="55" spans="1:3" ht="15.75">
      <c r="A55" s="41" t="s">
        <v>66</v>
      </c>
      <c r="B55" s="42" t="s">
        <v>67</v>
      </c>
      <c r="C55" s="44" t="s">
        <v>68</v>
      </c>
    </row>
    <row r="56" spans="1:3" ht="15.75">
      <c r="A56" s="45" t="s">
        <v>69</v>
      </c>
      <c r="B56" s="46" t="s">
        <v>70</v>
      </c>
      <c r="C56" s="43"/>
    </row>
    <row r="57" spans="1:3" ht="15.75">
      <c r="A57" s="47" t="s">
        <v>71</v>
      </c>
      <c r="B57" s="48"/>
      <c r="C57" s="49"/>
    </row>
    <row r="58" spans="1:3" ht="31.5">
      <c r="A58" s="50" t="s">
        <v>72</v>
      </c>
      <c r="B58" s="51" t="s">
        <v>73</v>
      </c>
      <c r="C58" s="52" t="s">
        <v>74</v>
      </c>
    </row>
    <row r="59" spans="1:3" ht="15.75">
      <c r="A59" s="50" t="s">
        <v>75</v>
      </c>
      <c r="B59" s="53"/>
      <c r="C59" s="52"/>
    </row>
    <row r="60" spans="1:3" ht="15.75">
      <c r="A60" s="50" t="s">
        <v>76</v>
      </c>
      <c r="B60" s="53"/>
      <c r="C60" s="52"/>
    </row>
    <row r="61" spans="1:3" ht="15.75">
      <c r="A61" s="54" t="s">
        <v>77</v>
      </c>
      <c r="B61" s="55"/>
      <c r="C61" s="56"/>
    </row>
    <row r="62" spans="1:3" ht="31.5">
      <c r="A62" s="57" t="s">
        <v>78</v>
      </c>
      <c r="B62" s="58" t="s">
        <v>79</v>
      </c>
      <c r="C62" s="59" t="s">
        <v>80</v>
      </c>
    </row>
    <row r="63" spans="1:3" ht="31.5">
      <c r="A63" s="60" t="s">
        <v>81</v>
      </c>
      <c r="B63" s="42" t="s">
        <v>82</v>
      </c>
      <c r="C63" s="61" t="s">
        <v>83</v>
      </c>
    </row>
    <row r="64" spans="1:3" ht="15.75">
      <c r="A64" s="47" t="s">
        <v>84</v>
      </c>
      <c r="B64" s="62"/>
      <c r="C64" s="63"/>
    </row>
    <row r="65" spans="1:3" ht="31.5">
      <c r="A65" s="64" t="s">
        <v>85</v>
      </c>
      <c r="B65" s="65" t="s">
        <v>86</v>
      </c>
      <c r="C65" s="66" t="s">
        <v>87</v>
      </c>
    </row>
    <row r="66" spans="1:3" ht="15.75">
      <c r="A66" s="67" t="s">
        <v>88</v>
      </c>
      <c r="B66" s="68" t="s">
        <v>89</v>
      </c>
      <c r="C66" s="66" t="s">
        <v>90</v>
      </c>
    </row>
    <row r="67" spans="1:3" ht="15.75">
      <c r="A67" s="69" t="s">
        <v>77</v>
      </c>
      <c r="B67" s="70"/>
      <c r="C67" s="59"/>
    </row>
    <row r="68" spans="1:3" ht="15.75">
      <c r="A68" s="47" t="s">
        <v>91</v>
      </c>
      <c r="B68" s="62"/>
      <c r="C68" s="63"/>
    </row>
    <row r="69" spans="1:3" ht="31.5">
      <c r="A69" s="67" t="s">
        <v>92</v>
      </c>
      <c r="B69" s="71" t="s">
        <v>206</v>
      </c>
      <c r="C69" s="72" t="s">
        <v>93</v>
      </c>
    </row>
    <row r="70" spans="1:3" ht="15.75">
      <c r="A70" s="64" t="s">
        <v>94</v>
      </c>
      <c r="B70" s="71" t="s">
        <v>95</v>
      </c>
      <c r="C70" s="72"/>
    </row>
    <row r="71" spans="1:3" ht="15.75">
      <c r="A71" s="67" t="s">
        <v>77</v>
      </c>
      <c r="B71" s="68"/>
      <c r="C71" s="59"/>
    </row>
    <row r="72" spans="1:3" ht="31.5">
      <c r="A72" s="47" t="s">
        <v>96</v>
      </c>
      <c r="B72" s="62"/>
      <c r="C72" s="63"/>
    </row>
    <row r="73" spans="1:3" ht="15.75">
      <c r="A73" s="67" t="s">
        <v>97</v>
      </c>
      <c r="B73" s="68" t="s">
        <v>98</v>
      </c>
      <c r="C73" s="73"/>
    </row>
    <row r="74" spans="1:3" ht="15.75">
      <c r="A74" s="67" t="s">
        <v>99</v>
      </c>
      <c r="B74" s="68" t="s">
        <v>20</v>
      </c>
      <c r="C74" s="73"/>
    </row>
    <row r="75" spans="1:3" ht="15.75">
      <c r="A75" s="67" t="s">
        <v>100</v>
      </c>
      <c r="B75" s="68" t="s">
        <v>20</v>
      </c>
      <c r="C75" s="73"/>
    </row>
    <row r="76" spans="1:3" ht="15.75">
      <c r="A76" s="67" t="s">
        <v>101</v>
      </c>
      <c r="B76" s="68" t="s">
        <v>98</v>
      </c>
      <c r="C76" s="73"/>
    </row>
    <row r="77" spans="1:3" ht="15.75">
      <c r="A77" s="67" t="s">
        <v>102</v>
      </c>
      <c r="B77" s="68" t="s">
        <v>20</v>
      </c>
      <c r="C77" s="73"/>
    </row>
    <row r="78" spans="1:3" ht="15.75">
      <c r="A78" s="67" t="s">
        <v>103</v>
      </c>
      <c r="B78" s="68" t="s">
        <v>20</v>
      </c>
      <c r="C78" s="73"/>
    </row>
    <row r="79" spans="1:3" ht="15.75">
      <c r="A79" s="67" t="s">
        <v>104</v>
      </c>
      <c r="B79" s="68" t="s">
        <v>20</v>
      </c>
      <c r="C79" s="73"/>
    </row>
    <row r="80" spans="1:3" ht="15.75">
      <c r="A80" s="67" t="s">
        <v>105</v>
      </c>
      <c r="B80" s="68" t="s">
        <v>20</v>
      </c>
      <c r="C80" s="73"/>
    </row>
    <row r="81" spans="1:3" ht="15.75">
      <c r="A81" s="69" t="s">
        <v>106</v>
      </c>
      <c r="B81" s="68" t="s">
        <v>20</v>
      </c>
      <c r="C81" s="73"/>
    </row>
    <row r="82" spans="1:3" ht="47.25">
      <c r="A82" s="47" t="s">
        <v>107</v>
      </c>
      <c r="B82" s="62"/>
      <c r="C82" s="63"/>
    </row>
    <row r="83" spans="1:3" ht="15.75">
      <c r="A83" s="67" t="s">
        <v>108</v>
      </c>
      <c r="B83" s="68" t="s">
        <v>98</v>
      </c>
      <c r="C83" s="73"/>
    </row>
    <row r="84" spans="1:3" ht="15.75">
      <c r="A84" s="67" t="s">
        <v>109</v>
      </c>
      <c r="B84" s="68" t="s">
        <v>98</v>
      </c>
      <c r="C84" s="73"/>
    </row>
    <row r="85" spans="1:3" ht="15.75">
      <c r="A85" s="67" t="s">
        <v>110</v>
      </c>
      <c r="B85" s="68" t="s">
        <v>98</v>
      </c>
      <c r="C85" s="73" t="s">
        <v>111</v>
      </c>
    </row>
    <row r="86" spans="1:3" ht="15.75">
      <c r="A86" s="67" t="s">
        <v>112</v>
      </c>
      <c r="B86" s="68" t="s">
        <v>98</v>
      </c>
      <c r="C86" s="73"/>
    </row>
    <row r="87" spans="1:3" ht="15.75">
      <c r="A87" s="67" t="s">
        <v>113</v>
      </c>
      <c r="B87" s="68" t="s">
        <v>20</v>
      </c>
      <c r="C87" s="73"/>
    </row>
    <row r="88" spans="1:3" ht="15.75">
      <c r="A88" s="67" t="s">
        <v>114</v>
      </c>
      <c r="B88" s="68" t="s">
        <v>115</v>
      </c>
      <c r="C88" s="73"/>
    </row>
    <row r="89" spans="1:3" ht="15.75">
      <c r="A89" s="67" t="s">
        <v>116</v>
      </c>
      <c r="B89" s="68" t="s">
        <v>20</v>
      </c>
      <c r="C89" s="73"/>
    </row>
    <row r="90" spans="1:3" ht="15.75">
      <c r="A90" s="67" t="s">
        <v>117</v>
      </c>
      <c r="B90" s="68" t="s">
        <v>20</v>
      </c>
      <c r="C90" s="73"/>
    </row>
    <row r="91" spans="1:3" ht="15.75">
      <c r="A91" s="67" t="s">
        <v>118</v>
      </c>
      <c r="B91" s="68" t="s">
        <v>20</v>
      </c>
      <c r="C91" s="73"/>
    </row>
    <row r="92" spans="1:3" ht="15.75">
      <c r="A92" s="74" t="s">
        <v>77</v>
      </c>
      <c r="B92" s="70" t="s">
        <v>20</v>
      </c>
      <c r="C92" s="75"/>
    </row>
    <row r="93" spans="1:3" ht="15.75">
      <c r="A93" s="76" t="s">
        <v>119</v>
      </c>
      <c r="B93" s="42" t="s">
        <v>70</v>
      </c>
      <c r="C93" s="44"/>
    </row>
    <row r="94" spans="1:3" ht="78" customHeight="1">
      <c r="A94" s="11" t="s">
        <v>207</v>
      </c>
      <c r="B94" s="3"/>
      <c r="C94" s="3" t="s">
        <v>120</v>
      </c>
    </row>
    <row r="95" spans="1:3" ht="18.75" customHeight="1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31">
      <selection activeCell="A11" sqref="A1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7109375" style="0" customWidth="1"/>
    <col min="4" max="4" width="13.28125" style="0" customWidth="1"/>
    <col min="5" max="5" width="14.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4" width="0" style="0" hidden="1" customWidth="1"/>
  </cols>
  <sheetData>
    <row r="1" spans="1:18" ht="25.5" customHeight="1">
      <c r="A1" s="77"/>
      <c r="B1" s="78"/>
      <c r="C1" s="77"/>
      <c r="D1" s="236" t="s">
        <v>123</v>
      </c>
      <c r="E1" s="236"/>
      <c r="F1" s="77"/>
      <c r="G1" s="77"/>
      <c r="H1" s="77"/>
      <c r="I1" s="79"/>
      <c r="J1" s="79"/>
      <c r="K1" s="77"/>
      <c r="L1" s="77"/>
      <c r="M1" s="77"/>
      <c r="N1" s="77"/>
      <c r="O1" s="77"/>
      <c r="P1" s="77"/>
      <c r="Q1" s="77"/>
      <c r="R1" s="77"/>
    </row>
    <row r="2" spans="1:18" ht="15.75">
      <c r="A2" s="78"/>
      <c r="B2" s="78"/>
      <c r="C2" s="241" t="s">
        <v>1</v>
      </c>
      <c r="D2" s="241"/>
      <c r="E2" s="78"/>
      <c r="F2" s="78"/>
      <c r="G2" s="78"/>
      <c r="H2" s="77"/>
      <c r="I2" s="79"/>
      <c r="J2" s="79"/>
      <c r="K2" s="77"/>
      <c r="L2" s="77"/>
      <c r="M2" s="77"/>
      <c r="N2" s="77"/>
      <c r="O2" s="77"/>
      <c r="P2" s="77"/>
      <c r="Q2" s="77"/>
      <c r="R2" s="77"/>
    </row>
    <row r="3" spans="1:18" ht="48.75" customHeight="1">
      <c r="A3" s="78"/>
      <c r="B3" s="77"/>
      <c r="C3" s="242" t="s">
        <v>2</v>
      </c>
      <c r="D3" s="242"/>
      <c r="E3" s="281"/>
      <c r="F3" s="78"/>
      <c r="G3" s="78"/>
      <c r="H3" s="77"/>
      <c r="I3" s="79"/>
      <c r="J3" s="79"/>
      <c r="K3" s="77"/>
      <c r="L3" s="77"/>
      <c r="M3" s="77"/>
      <c r="N3" s="77"/>
      <c r="O3" s="77"/>
      <c r="P3" s="77"/>
      <c r="Q3" s="77"/>
      <c r="R3" s="77"/>
    </row>
    <row r="4" spans="1:18" ht="21.75" customHeight="1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  <c r="M4" s="77"/>
      <c r="N4" s="77"/>
      <c r="O4" s="77"/>
      <c r="P4" s="77"/>
      <c r="Q4" s="77"/>
      <c r="R4" s="77"/>
    </row>
    <row r="5" spans="1:18" ht="15.75">
      <c r="A5" s="78"/>
      <c r="B5" s="78"/>
      <c r="C5" s="83" t="s">
        <v>208</v>
      </c>
      <c r="D5" s="81"/>
      <c r="E5" s="84"/>
      <c r="F5" s="78"/>
      <c r="G5" s="78"/>
      <c r="H5" s="77"/>
      <c r="I5" s="79"/>
      <c r="J5" s="79"/>
      <c r="K5" s="77"/>
      <c r="L5" s="77"/>
      <c r="M5" s="77"/>
      <c r="N5" s="77"/>
      <c r="O5" s="77"/>
      <c r="P5" s="77"/>
      <c r="Q5" s="77"/>
      <c r="R5" s="77"/>
    </row>
    <row r="6" spans="1:18" ht="15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  <c r="M6" s="77"/>
      <c r="N6" s="77"/>
      <c r="O6" s="77"/>
      <c r="P6" s="77"/>
      <c r="Q6" s="77"/>
      <c r="R6" s="77"/>
    </row>
    <row r="7" spans="1:18" ht="18" customHeight="1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  <c r="M7" s="77"/>
      <c r="N7" s="77"/>
      <c r="O7" s="77"/>
      <c r="P7" s="77"/>
      <c r="Q7" s="77"/>
      <c r="R7" s="77"/>
    </row>
    <row r="8" spans="1:18" ht="15.75">
      <c r="A8" s="241" t="s">
        <v>124</v>
      </c>
      <c r="B8" s="241"/>
      <c r="C8" s="241"/>
      <c r="D8" s="241"/>
      <c r="E8" s="241"/>
      <c r="F8" s="88"/>
      <c r="G8" s="88"/>
      <c r="H8" s="89"/>
      <c r="I8" s="90"/>
      <c r="J8" s="79"/>
      <c r="K8" s="89"/>
      <c r="L8" s="89"/>
      <c r="M8" s="89"/>
      <c r="N8" s="89"/>
      <c r="O8" s="89"/>
      <c r="P8" s="89"/>
      <c r="Q8" s="89"/>
      <c r="R8" s="89"/>
    </row>
    <row r="9" spans="1:18" ht="33" customHeight="1">
      <c r="A9" s="246" t="s">
        <v>125</v>
      </c>
      <c r="B9" s="246"/>
      <c r="C9" s="246"/>
      <c r="D9" s="246"/>
      <c r="E9" s="246"/>
      <c r="F9" s="88"/>
      <c r="G9" s="88"/>
      <c r="H9" s="89"/>
      <c r="I9" s="90"/>
      <c r="J9" s="79"/>
      <c r="K9" s="89"/>
      <c r="L9" s="89"/>
      <c r="M9" s="89"/>
      <c r="N9" s="89"/>
      <c r="O9" s="89"/>
      <c r="P9" s="89"/>
      <c r="Q9" s="89"/>
      <c r="R9" s="89"/>
    </row>
    <row r="10" spans="1:18" ht="15.75">
      <c r="A10" s="91"/>
      <c r="B10" s="91"/>
      <c r="C10" s="89"/>
      <c r="D10" s="91" t="s">
        <v>10</v>
      </c>
      <c r="E10" s="91"/>
      <c r="F10" s="88"/>
      <c r="G10" s="92">
        <v>418.9</v>
      </c>
      <c r="H10" s="93">
        <v>280.7</v>
      </c>
      <c r="I10" s="90"/>
      <c r="J10" s="79"/>
      <c r="K10" s="89"/>
      <c r="L10" s="89"/>
      <c r="M10" s="89"/>
      <c r="N10" s="89"/>
      <c r="O10" s="89"/>
      <c r="P10" s="89"/>
      <c r="Q10" s="89"/>
      <c r="R10" s="89"/>
    </row>
    <row r="11" spans="1:18" ht="69" customHeight="1">
      <c r="A11" s="94"/>
      <c r="B11" s="247" t="s">
        <v>126</v>
      </c>
      <c r="C11" s="248"/>
      <c r="D11" s="95" t="s">
        <v>127</v>
      </c>
      <c r="E11" s="95" t="s">
        <v>128</v>
      </c>
      <c r="F11" s="95" t="s">
        <v>129</v>
      </c>
      <c r="G11" s="96"/>
      <c r="H11" s="97"/>
      <c r="I11" s="98" t="s">
        <v>130</v>
      </c>
      <c r="J11" s="79"/>
      <c r="K11" s="97"/>
      <c r="L11" s="97"/>
      <c r="M11" s="97"/>
      <c r="N11" s="97"/>
      <c r="O11" s="97"/>
      <c r="P11" s="97"/>
      <c r="Q11" s="97"/>
      <c r="R11" s="97"/>
    </row>
    <row r="12" spans="1:18" ht="15">
      <c r="A12" s="99" t="s">
        <v>131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  <c r="M12" s="77"/>
      <c r="N12" s="77"/>
      <c r="O12" s="77"/>
      <c r="P12" s="77"/>
      <c r="Q12" s="77"/>
      <c r="R12" s="77"/>
    </row>
    <row r="13" spans="1:18" ht="31.5">
      <c r="A13" s="105" t="s">
        <v>132</v>
      </c>
      <c r="B13" s="106"/>
      <c r="C13" s="107" t="s">
        <v>133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7"/>
      <c r="I13" s="79">
        <v>0.81</v>
      </c>
      <c r="J13" s="79" t="s">
        <v>134</v>
      </c>
      <c r="K13" s="77"/>
      <c r="L13" s="77"/>
      <c r="M13" s="77"/>
      <c r="N13" s="77"/>
      <c r="O13" s="77"/>
      <c r="P13" s="77"/>
      <c r="Q13" s="77"/>
      <c r="R13" s="77"/>
    </row>
    <row r="14" spans="1:18" ht="15">
      <c r="A14" s="111" t="s">
        <v>135</v>
      </c>
      <c r="B14" s="112"/>
      <c r="C14" s="112"/>
      <c r="D14" s="113"/>
      <c r="E14" s="114"/>
      <c r="F14" s="115"/>
      <c r="G14" s="116">
        <f>SUM(D15:D22)</f>
        <v>17691.111276460062</v>
      </c>
      <c r="H14" s="117">
        <f>SUM(F15:F22)</f>
        <v>5.252081485708366</v>
      </c>
      <c r="I14" s="79"/>
      <c r="J14" s="79"/>
      <c r="K14" s="77"/>
      <c r="L14" s="77"/>
      <c r="M14" s="77"/>
      <c r="N14" s="77"/>
      <c r="O14" s="77"/>
      <c r="P14" s="77"/>
      <c r="Q14" s="77"/>
      <c r="R14" s="77"/>
    </row>
    <row r="15" spans="1:18" ht="31.5">
      <c r="A15" s="118" t="s">
        <v>136</v>
      </c>
      <c r="B15" s="119">
        <v>2</v>
      </c>
      <c r="C15" s="120" t="s">
        <v>133</v>
      </c>
      <c r="D15" s="121">
        <v>2674.835298978461</v>
      </c>
      <c r="E15" s="122">
        <f aca="true" t="shared" si="0" ref="E15:E22">D15/$G$10/12</f>
        <v>0.5321149238041023</v>
      </c>
      <c r="F15" s="123">
        <f aca="true" t="shared" si="1" ref="F15:F22">D15/$H$10/12</f>
        <v>0.7940966924885587</v>
      </c>
      <c r="G15" s="110"/>
      <c r="H15" s="77"/>
      <c r="I15" s="79">
        <v>1.3</v>
      </c>
      <c r="J15" s="79" t="s">
        <v>134</v>
      </c>
      <c r="K15" s="77"/>
      <c r="L15" s="77"/>
      <c r="M15" s="124"/>
      <c r="N15" s="125"/>
      <c r="O15" s="125"/>
      <c r="P15" s="125"/>
      <c r="Q15" s="125"/>
      <c r="R15" s="125"/>
    </row>
    <row r="16" spans="1:18" ht="31.5">
      <c r="A16" s="105" t="s">
        <v>137</v>
      </c>
      <c r="B16" s="106">
        <v>2</v>
      </c>
      <c r="C16" s="126" t="s">
        <v>133</v>
      </c>
      <c r="D16" s="127">
        <v>3446.4025957920417</v>
      </c>
      <c r="E16" s="122">
        <f t="shared" si="0"/>
        <v>0.6856056727524552</v>
      </c>
      <c r="F16" s="123">
        <f t="shared" si="1"/>
        <v>1.023157165358046</v>
      </c>
      <c r="G16" s="110"/>
      <c r="H16" s="77"/>
      <c r="I16" s="79"/>
      <c r="J16" s="79"/>
      <c r="K16" s="77"/>
      <c r="L16" s="77"/>
      <c r="M16" s="77"/>
      <c r="N16" s="77"/>
      <c r="O16" s="77"/>
      <c r="P16" s="77"/>
      <c r="Q16" s="77"/>
      <c r="R16" s="77"/>
    </row>
    <row r="17" spans="1:18" ht="31.5">
      <c r="A17" s="105" t="s">
        <v>138</v>
      </c>
      <c r="B17" s="106"/>
      <c r="C17" s="126" t="s">
        <v>133</v>
      </c>
      <c r="D17" s="127">
        <v>0</v>
      </c>
      <c r="E17" s="122">
        <f t="shared" si="0"/>
        <v>0</v>
      </c>
      <c r="F17" s="123">
        <f t="shared" si="1"/>
        <v>0</v>
      </c>
      <c r="G17" s="110"/>
      <c r="H17" s="77"/>
      <c r="I17" s="79"/>
      <c r="J17" s="79"/>
      <c r="K17" s="77"/>
      <c r="L17" s="77"/>
      <c r="M17" s="77"/>
      <c r="N17" s="77"/>
      <c r="O17" s="77"/>
      <c r="P17" s="77"/>
      <c r="Q17" s="77"/>
      <c r="R17" s="77"/>
    </row>
    <row r="18" spans="1:18" ht="31.5">
      <c r="A18" s="105" t="s">
        <v>139</v>
      </c>
      <c r="B18" s="106">
        <v>2</v>
      </c>
      <c r="C18" s="126" t="s">
        <v>133</v>
      </c>
      <c r="D18" s="127">
        <v>1598.163464495696</v>
      </c>
      <c r="E18" s="122">
        <f t="shared" si="0"/>
        <v>0.31792859562658077</v>
      </c>
      <c r="F18" s="123">
        <f t="shared" si="1"/>
        <v>0.47445774388305906</v>
      </c>
      <c r="G18" s="77"/>
      <c r="H18" s="77"/>
      <c r="I18" s="79"/>
      <c r="J18" s="79"/>
      <c r="K18" s="77"/>
      <c r="L18" s="77"/>
      <c r="M18" s="77"/>
      <c r="N18" s="77"/>
      <c r="O18" s="77"/>
      <c r="P18" s="77"/>
      <c r="Q18" s="77"/>
      <c r="R18" s="77"/>
    </row>
    <row r="19" spans="1:18" ht="60">
      <c r="A19" s="105" t="s">
        <v>140</v>
      </c>
      <c r="B19" s="128">
        <v>1</v>
      </c>
      <c r="C19" s="129" t="s">
        <v>141</v>
      </c>
      <c r="D19" s="127">
        <v>2222.370167193863</v>
      </c>
      <c r="E19" s="122">
        <f t="shared" si="0"/>
        <v>0.44210435410079235</v>
      </c>
      <c r="F19" s="123">
        <f t="shared" si="1"/>
        <v>0.6597702669498465</v>
      </c>
      <c r="G19" s="110"/>
      <c r="H19" s="77"/>
      <c r="I19" s="79"/>
      <c r="J19" s="79"/>
      <c r="K19" s="77"/>
      <c r="L19" s="77"/>
      <c r="M19" s="77"/>
      <c r="N19" s="77"/>
      <c r="O19" s="77"/>
      <c r="P19" s="77"/>
      <c r="Q19" s="77"/>
      <c r="R19" s="77"/>
    </row>
    <row r="20" spans="1:18" ht="31.5">
      <c r="A20" s="105" t="s">
        <v>142</v>
      </c>
      <c r="B20" s="130">
        <v>10.916666666666666</v>
      </c>
      <c r="C20" s="107" t="s">
        <v>143</v>
      </c>
      <c r="D20" s="127">
        <v>623.98575</v>
      </c>
      <c r="E20" s="122">
        <f t="shared" si="0"/>
        <v>0.1241318035330628</v>
      </c>
      <c r="F20" s="123">
        <f t="shared" si="1"/>
        <v>0.1852469273245458</v>
      </c>
      <c r="G20" s="110"/>
      <c r="H20" s="77"/>
      <c r="I20" s="79"/>
      <c r="J20" s="79"/>
      <c r="K20" s="77"/>
      <c r="L20" s="77"/>
      <c r="M20" s="77"/>
      <c r="N20" s="77"/>
      <c r="O20" s="77"/>
      <c r="P20" s="77"/>
      <c r="Q20" s="77"/>
      <c r="R20" s="77"/>
    </row>
    <row r="21" spans="1:18" ht="31.5">
      <c r="A21" s="131" t="s">
        <v>144</v>
      </c>
      <c r="B21" s="132"/>
      <c r="C21" s="107" t="s">
        <v>145</v>
      </c>
      <c r="D21" s="127">
        <v>0</v>
      </c>
      <c r="E21" s="122">
        <f t="shared" si="0"/>
        <v>0</v>
      </c>
      <c r="F21" s="123">
        <f>D21/$H$10/12</f>
        <v>0</v>
      </c>
      <c r="G21" s="110"/>
      <c r="H21" s="77"/>
      <c r="I21" s="79"/>
      <c r="J21" s="79"/>
      <c r="K21" s="77"/>
      <c r="L21" s="77"/>
      <c r="M21" s="77"/>
      <c r="N21" s="77"/>
      <c r="O21" s="77"/>
      <c r="P21" s="77"/>
      <c r="Q21" s="77"/>
      <c r="R21" s="77"/>
    </row>
    <row r="22" spans="1:18" ht="31.5">
      <c r="A22" s="133" t="s">
        <v>146</v>
      </c>
      <c r="B22" s="134">
        <v>6</v>
      </c>
      <c r="C22" s="135" t="s">
        <v>133</v>
      </c>
      <c r="D22" s="136">
        <v>7125.353999999999</v>
      </c>
      <c r="E22" s="137">
        <f t="shared" si="0"/>
        <v>1.4174731439484363</v>
      </c>
      <c r="F22" s="123">
        <f t="shared" si="1"/>
        <v>2.1153526897043107</v>
      </c>
      <c r="G22" s="110"/>
      <c r="H22" s="77"/>
      <c r="I22" s="79"/>
      <c r="J22" s="79"/>
      <c r="K22" s="77"/>
      <c r="L22" s="77"/>
      <c r="M22" s="77"/>
      <c r="N22" s="77"/>
      <c r="O22" s="77"/>
      <c r="P22" s="77"/>
      <c r="Q22" s="77"/>
      <c r="R22" s="77"/>
    </row>
    <row r="23" spans="1:18" ht="15">
      <c r="A23" s="138" t="s">
        <v>147</v>
      </c>
      <c r="B23" s="139"/>
      <c r="C23" s="139"/>
      <c r="D23" s="140"/>
      <c r="E23" s="141"/>
      <c r="F23" s="142"/>
      <c r="G23" s="143">
        <f>SUM(D24:D28)</f>
        <v>28145.164874813974</v>
      </c>
      <c r="H23" s="144">
        <f>SUM(F24:F28)</f>
        <v>8.355648045010682</v>
      </c>
      <c r="I23" s="79"/>
      <c r="J23" s="79"/>
      <c r="K23" s="77"/>
      <c r="L23" s="77"/>
      <c r="M23" s="77"/>
      <c r="N23" s="77"/>
      <c r="O23" s="77"/>
      <c r="P23" s="77"/>
      <c r="Q23" s="77"/>
      <c r="R23" s="77"/>
    </row>
    <row r="24" spans="1:18" ht="31.5">
      <c r="A24" s="118" t="s">
        <v>148</v>
      </c>
      <c r="B24" s="119">
        <v>1</v>
      </c>
      <c r="C24" s="120" t="s">
        <v>149</v>
      </c>
      <c r="D24" s="145">
        <v>0</v>
      </c>
      <c r="E24" s="122">
        <f>D24/$G$10/12</f>
        <v>0</v>
      </c>
      <c r="F24" s="123">
        <f>D24/$H$10/12</f>
        <v>0</v>
      </c>
      <c r="G24" s="110"/>
      <c r="H24" s="77"/>
      <c r="I24" s="79"/>
      <c r="J24" s="79"/>
      <c r="K24" s="77"/>
      <c r="L24" s="77"/>
      <c r="M24" s="77"/>
      <c r="N24" s="77"/>
      <c r="O24" s="77"/>
      <c r="P24" s="77"/>
      <c r="Q24" s="77"/>
      <c r="R24" s="77"/>
    </row>
    <row r="25" spans="1:18" ht="78.75">
      <c r="A25" s="146" t="s">
        <v>150</v>
      </c>
      <c r="B25" s="106">
        <v>2</v>
      </c>
      <c r="C25" s="126" t="s">
        <v>149</v>
      </c>
      <c r="D25" s="145">
        <v>24780.35223673204</v>
      </c>
      <c r="E25" s="122">
        <f>D25/$G$10/12</f>
        <v>4.9296475365504975</v>
      </c>
      <c r="F25" s="123">
        <f>D25/$H$10/12</f>
        <v>7.356713049736386</v>
      </c>
      <c r="G25" s="110"/>
      <c r="H25" s="77"/>
      <c r="I25" s="147" t="s">
        <v>151</v>
      </c>
      <c r="J25" s="148" t="s">
        <v>152</v>
      </c>
      <c r="K25" s="77"/>
      <c r="L25" s="77"/>
      <c r="M25" s="77"/>
      <c r="N25" s="77"/>
      <c r="O25" s="77"/>
      <c r="P25" s="77"/>
      <c r="Q25" s="77"/>
      <c r="R25" s="77"/>
    </row>
    <row r="26" spans="1:18" ht="47.25">
      <c r="A26" s="105" t="s">
        <v>153</v>
      </c>
      <c r="B26" s="128">
        <v>1</v>
      </c>
      <c r="C26" s="149" t="s">
        <v>154</v>
      </c>
      <c r="D26" s="145">
        <v>1663.346927842095</v>
      </c>
      <c r="E26" s="122">
        <f>D26/$G$10/12</f>
        <v>0.330895784165293</v>
      </c>
      <c r="F26" s="123">
        <f>D26/$H$10/12</f>
        <v>0.49380920551065643</v>
      </c>
      <c r="G26" s="77"/>
      <c r="H26" s="77"/>
      <c r="I26" s="79">
        <v>0.38</v>
      </c>
      <c r="J26" s="79" t="s">
        <v>134</v>
      </c>
      <c r="K26" s="77"/>
      <c r="L26" s="77"/>
      <c r="M26" s="77"/>
      <c r="N26" s="77"/>
      <c r="O26" s="77"/>
      <c r="P26" s="77"/>
      <c r="Q26" s="77"/>
      <c r="R26" s="77"/>
    </row>
    <row r="27" spans="1:18" ht="63">
      <c r="A27" s="105" t="s">
        <v>155</v>
      </c>
      <c r="B27" s="106">
        <v>2</v>
      </c>
      <c r="C27" s="126" t="s">
        <v>149</v>
      </c>
      <c r="D27" s="145">
        <v>1223.7217883881572</v>
      </c>
      <c r="E27" s="122">
        <f>D27/$G$10/12</f>
        <v>0.24343952184056603</v>
      </c>
      <c r="F27" s="123">
        <f>D27/$H$10/12</f>
        <v>0.36329467651946246</v>
      </c>
      <c r="G27" s="110"/>
      <c r="H27" s="77"/>
      <c r="I27" s="147" t="s">
        <v>156</v>
      </c>
      <c r="J27" s="148" t="s">
        <v>157</v>
      </c>
      <c r="K27" s="77"/>
      <c r="L27" s="77"/>
      <c r="M27" s="77"/>
      <c r="N27" s="77"/>
      <c r="O27" s="77"/>
      <c r="P27" s="77"/>
      <c r="Q27" s="77"/>
      <c r="R27" s="77"/>
    </row>
    <row r="28" spans="1:18" ht="31.5">
      <c r="A28" s="133" t="s">
        <v>158</v>
      </c>
      <c r="B28" s="134">
        <v>1</v>
      </c>
      <c r="C28" s="135" t="s">
        <v>159</v>
      </c>
      <c r="D28" s="145">
        <v>477.7439218516818</v>
      </c>
      <c r="E28" s="122">
        <f>D28/$G$10/12</f>
        <v>0.09503937332929137</v>
      </c>
      <c r="F28" s="123">
        <f>D28/$H$10/12</f>
        <v>0.14183111324417583</v>
      </c>
      <c r="G28" s="110"/>
      <c r="H28" s="77"/>
      <c r="I28" s="79">
        <v>1.82</v>
      </c>
      <c r="J28" s="79" t="s">
        <v>160</v>
      </c>
      <c r="K28" s="77"/>
      <c r="L28" s="77"/>
      <c r="M28" s="77"/>
      <c r="N28" s="77"/>
      <c r="O28" s="77"/>
      <c r="P28" s="77"/>
      <c r="Q28" s="77"/>
      <c r="R28" s="77"/>
    </row>
    <row r="29" spans="1:18" ht="15">
      <c r="A29" s="150" t="s">
        <v>161</v>
      </c>
      <c r="B29" s="151"/>
      <c r="C29" s="151"/>
      <c r="D29" s="152"/>
      <c r="E29" s="151"/>
      <c r="F29" s="153"/>
      <c r="G29" s="154">
        <f>SUM(D30:D40)</f>
        <v>8058.5106135091555</v>
      </c>
      <c r="H29" s="155">
        <f>SUM(F30:F40)</f>
        <v>2.3923852907935985</v>
      </c>
      <c r="I29" s="79"/>
      <c r="J29" s="79"/>
      <c r="K29" s="77"/>
      <c r="L29" s="77"/>
      <c r="M29" s="77"/>
      <c r="N29" s="77"/>
      <c r="O29" s="77"/>
      <c r="P29" s="77"/>
      <c r="Q29" s="77"/>
      <c r="R29" s="77"/>
    </row>
    <row r="30" spans="1:18" ht="30">
      <c r="A30" s="249" t="s">
        <v>162</v>
      </c>
      <c r="B30" s="251" t="s">
        <v>163</v>
      </c>
      <c r="C30" s="252"/>
      <c r="D30" s="145"/>
      <c r="E30" s="122"/>
      <c r="F30" s="123">
        <f aca="true" t="shared" si="2" ref="F30:F40">D30/$H$10/12</f>
        <v>0</v>
      </c>
      <c r="G30" s="156"/>
      <c r="H30" s="125"/>
      <c r="I30" s="147">
        <v>72.08</v>
      </c>
      <c r="J30" s="148" t="s">
        <v>164</v>
      </c>
      <c r="K30" s="125"/>
      <c r="L30" s="125"/>
      <c r="M30" s="125"/>
      <c r="N30" s="125"/>
      <c r="O30" s="125"/>
      <c r="P30" s="125"/>
      <c r="Q30" s="125"/>
      <c r="R30" s="125"/>
    </row>
    <row r="31" spans="1:18" ht="15.75">
      <c r="A31" s="250"/>
      <c r="B31" s="106">
        <v>2</v>
      </c>
      <c r="C31" s="157" t="s">
        <v>165</v>
      </c>
      <c r="D31" s="145">
        <v>0</v>
      </c>
      <c r="E31" s="122">
        <f>D31/$G$10/12</f>
        <v>0</v>
      </c>
      <c r="F31" s="123">
        <f t="shared" si="2"/>
        <v>0</v>
      </c>
      <c r="G31" s="156"/>
      <c r="H31" s="125"/>
      <c r="I31" s="158"/>
      <c r="J31" s="79"/>
      <c r="K31" s="125"/>
      <c r="L31" s="125"/>
      <c r="M31" s="125"/>
      <c r="N31" s="125"/>
      <c r="O31" s="125"/>
      <c r="P31" s="125"/>
      <c r="Q31" s="125"/>
      <c r="R31" s="125"/>
    </row>
    <row r="32" spans="1:18" ht="30" customHeight="1">
      <c r="A32" s="250"/>
      <c r="B32" s="253" t="s">
        <v>166</v>
      </c>
      <c r="C32" s="254"/>
      <c r="D32" s="145"/>
      <c r="E32" s="122"/>
      <c r="F32" s="123">
        <f t="shared" si="2"/>
        <v>0</v>
      </c>
      <c r="G32" s="156"/>
      <c r="H32" s="125"/>
      <c r="I32" s="158">
        <v>0.16</v>
      </c>
      <c r="J32" s="79" t="s">
        <v>160</v>
      </c>
      <c r="K32" s="125"/>
      <c r="L32" s="125"/>
      <c r="M32" s="125"/>
      <c r="N32" s="125"/>
      <c r="O32" s="125"/>
      <c r="P32" s="125"/>
      <c r="Q32" s="125"/>
      <c r="R32" s="125"/>
    </row>
    <row r="33" spans="1:18" ht="15.75">
      <c r="A33" s="250"/>
      <c r="B33" s="106">
        <v>2</v>
      </c>
      <c r="C33" s="157" t="s">
        <v>165</v>
      </c>
      <c r="D33" s="145">
        <v>984.2563561911298</v>
      </c>
      <c r="E33" s="122">
        <f>D33/$G$10/12</f>
        <v>0.19580177373102767</v>
      </c>
      <c r="F33" s="123">
        <f t="shared" si="2"/>
        <v>0.29220293201256675</v>
      </c>
      <c r="G33" s="156"/>
      <c r="H33" s="125"/>
      <c r="I33" s="158"/>
      <c r="J33" s="79"/>
      <c r="K33" s="125"/>
      <c r="L33" s="125"/>
      <c r="M33" s="125"/>
      <c r="N33" s="125"/>
      <c r="O33" s="125"/>
      <c r="P33" s="125"/>
      <c r="Q33" s="125"/>
      <c r="R33" s="125"/>
    </row>
    <row r="34" spans="1:18" ht="30.75" customHeight="1">
      <c r="A34" s="250"/>
      <c r="B34" s="253" t="s">
        <v>167</v>
      </c>
      <c r="C34" s="254"/>
      <c r="D34" s="145"/>
      <c r="E34" s="122"/>
      <c r="F34" s="123">
        <f t="shared" si="2"/>
        <v>0</v>
      </c>
      <c r="G34" s="156"/>
      <c r="H34" s="125"/>
      <c r="I34" s="158"/>
      <c r="J34" s="79"/>
      <c r="K34" s="125"/>
      <c r="L34" s="125"/>
      <c r="M34" s="125"/>
      <c r="N34" s="125"/>
      <c r="O34" s="125"/>
      <c r="P34" s="125"/>
      <c r="Q34" s="125"/>
      <c r="R34" s="125"/>
    </row>
    <row r="35" spans="1:18" ht="15.75">
      <c r="A35" s="250"/>
      <c r="B35" s="106">
        <v>12</v>
      </c>
      <c r="C35" s="157" t="s">
        <v>165</v>
      </c>
      <c r="D35" s="145">
        <v>192.10007351943605</v>
      </c>
      <c r="E35" s="122">
        <f>D35/$G$10/12</f>
        <v>0.03821518133194797</v>
      </c>
      <c r="F35" s="123">
        <f t="shared" si="2"/>
        <v>0.05703006576399361</v>
      </c>
      <c r="G35" s="156"/>
      <c r="H35" s="125"/>
      <c r="I35" s="158"/>
      <c r="J35" s="79"/>
      <c r="K35" s="125"/>
      <c r="L35" s="125"/>
      <c r="M35" s="125"/>
      <c r="N35" s="125"/>
      <c r="O35" s="125"/>
      <c r="P35" s="125"/>
      <c r="Q35" s="125"/>
      <c r="R35" s="125"/>
    </row>
    <row r="36" spans="1:18" ht="30">
      <c r="A36" s="250"/>
      <c r="B36" s="253" t="s">
        <v>168</v>
      </c>
      <c r="C36" s="254"/>
      <c r="D36" s="145"/>
      <c r="E36" s="122"/>
      <c r="F36" s="123">
        <f t="shared" si="2"/>
        <v>0</v>
      </c>
      <c r="G36" s="156"/>
      <c r="H36" s="125"/>
      <c r="I36" s="147" t="s">
        <v>169</v>
      </c>
      <c r="J36" s="148" t="s">
        <v>170</v>
      </c>
      <c r="K36" s="125"/>
      <c r="L36" s="125"/>
      <c r="M36" s="125"/>
      <c r="N36" s="125"/>
      <c r="O36" s="125"/>
      <c r="P36" s="125"/>
      <c r="Q36" s="125"/>
      <c r="R36" s="125"/>
    </row>
    <row r="37" spans="1:18" ht="15.75">
      <c r="A37" s="250"/>
      <c r="B37" s="106">
        <v>12</v>
      </c>
      <c r="C37" s="157" t="s">
        <v>149</v>
      </c>
      <c r="D37" s="145">
        <v>447.8501837985903</v>
      </c>
      <c r="E37" s="122">
        <f>D37/$G$10/12</f>
        <v>0.0890925009546014</v>
      </c>
      <c r="F37" s="123">
        <f t="shared" si="2"/>
        <v>0.13295635429242084</v>
      </c>
      <c r="G37" s="156"/>
      <c r="H37" s="125"/>
      <c r="I37" s="158"/>
      <c r="J37" s="79"/>
      <c r="K37" s="125"/>
      <c r="L37" s="125"/>
      <c r="M37" s="125"/>
      <c r="N37" s="125"/>
      <c r="O37" s="125"/>
      <c r="P37" s="125"/>
      <c r="Q37" s="125"/>
      <c r="R37" s="125"/>
    </row>
    <row r="38" spans="1:18" ht="57.75" customHeight="1">
      <c r="A38" s="159" t="s">
        <v>171</v>
      </c>
      <c r="B38" s="243" t="s">
        <v>172</v>
      </c>
      <c r="C38" s="244"/>
      <c r="D38" s="145">
        <v>4524.12</v>
      </c>
      <c r="E38" s="122">
        <f>D38/$G$10/12</f>
        <v>0.9</v>
      </c>
      <c r="F38" s="123">
        <f t="shared" si="2"/>
        <v>1.3431065194157463</v>
      </c>
      <c r="G38" s="156"/>
      <c r="H38" s="125"/>
      <c r="I38" s="158">
        <v>0.97</v>
      </c>
      <c r="J38" s="79" t="s">
        <v>134</v>
      </c>
      <c r="K38" s="125"/>
      <c r="L38" s="125"/>
      <c r="M38" s="125"/>
      <c r="N38" s="125"/>
      <c r="O38" s="125"/>
      <c r="P38" s="125"/>
      <c r="Q38" s="125"/>
      <c r="R38" s="125"/>
    </row>
    <row r="39" spans="1:18" ht="15.75">
      <c r="A39" s="160" t="s">
        <v>173</v>
      </c>
      <c r="B39" s="161">
        <v>1</v>
      </c>
      <c r="C39" s="29" t="s">
        <v>149</v>
      </c>
      <c r="D39" s="145">
        <v>904.8239999999998</v>
      </c>
      <c r="E39" s="122">
        <f>D39/$G$10/12</f>
        <v>0.17999999999999997</v>
      </c>
      <c r="F39" s="123">
        <f t="shared" si="2"/>
        <v>0.26862130388314925</v>
      </c>
      <c r="G39" s="156"/>
      <c r="H39" s="125"/>
      <c r="I39" s="245">
        <v>1.46</v>
      </c>
      <c r="J39" s="245" t="s">
        <v>134</v>
      </c>
      <c r="K39" s="125"/>
      <c r="L39" s="125"/>
      <c r="M39" s="125"/>
      <c r="N39" s="125"/>
      <c r="O39" s="125"/>
      <c r="P39" s="125"/>
      <c r="Q39" s="125"/>
      <c r="R39" s="125"/>
    </row>
    <row r="40" spans="1:18" ht="15.75">
      <c r="A40" s="160" t="s">
        <v>174</v>
      </c>
      <c r="B40" s="162">
        <v>1</v>
      </c>
      <c r="C40" s="31" t="s">
        <v>149</v>
      </c>
      <c r="D40" s="145">
        <v>1005.36</v>
      </c>
      <c r="E40" s="122">
        <f>D40/$G$10/12</f>
        <v>0.20000000000000004</v>
      </c>
      <c r="F40" s="123">
        <f t="shared" si="2"/>
        <v>0.29846811542572144</v>
      </c>
      <c r="G40" s="156"/>
      <c r="H40" s="125"/>
      <c r="I40" s="245"/>
      <c r="J40" s="245"/>
      <c r="K40" s="125"/>
      <c r="L40" s="125"/>
      <c r="M40" s="125"/>
      <c r="N40" s="125"/>
      <c r="O40" s="125"/>
      <c r="P40" s="125"/>
      <c r="Q40" s="125"/>
      <c r="R40" s="125"/>
    </row>
    <row r="41" spans="1:18" ht="15">
      <c r="A41" s="163" t="s">
        <v>175</v>
      </c>
      <c r="B41" s="164"/>
      <c r="C41" s="164"/>
      <c r="D41" s="165">
        <f>SUM(D13:D40)</f>
        <v>53894.7867647832</v>
      </c>
      <c r="E41" s="165">
        <f>SUM(E13:E40)</f>
        <v>10.721490165668653</v>
      </c>
      <c r="F41" s="166"/>
      <c r="G41" s="167"/>
      <c r="H41" s="168"/>
      <c r="I41" s="79"/>
      <c r="J41" s="79"/>
      <c r="K41" s="77"/>
      <c r="L41" s="77"/>
      <c r="M41" s="77"/>
      <c r="N41" s="77"/>
      <c r="O41" s="77"/>
      <c r="P41" s="77"/>
      <c r="Q41" s="77"/>
      <c r="R41" s="77"/>
    </row>
    <row r="42" spans="1:18" ht="15.75">
      <c r="A42" s="169" t="s">
        <v>176</v>
      </c>
      <c r="B42" s="170"/>
      <c r="C42" s="170"/>
      <c r="D42" s="171">
        <f>D41*0.1</f>
        <v>5389.47867647832</v>
      </c>
      <c r="E42" s="170"/>
      <c r="F42" s="172"/>
      <c r="G42" s="173"/>
      <c r="H42" s="174"/>
      <c r="I42" s="79"/>
      <c r="J42" s="79"/>
      <c r="K42" s="77"/>
      <c r="L42" s="77"/>
      <c r="M42" s="77"/>
      <c r="N42" s="77"/>
      <c r="O42" s="77"/>
      <c r="P42" s="77"/>
      <c r="Q42" s="77"/>
      <c r="R42" s="77"/>
    </row>
    <row r="43" spans="1:18" ht="15.75">
      <c r="A43" s="163" t="s">
        <v>177</v>
      </c>
      <c r="B43" s="164"/>
      <c r="C43" s="164"/>
      <c r="D43" s="175">
        <f>D41+D42</f>
        <v>59284.26544126152</v>
      </c>
      <c r="E43" s="176">
        <f>D43/$G$10/12</f>
        <v>11.793639182235523</v>
      </c>
      <c r="F43" s="166"/>
      <c r="G43" s="177">
        <f>G12+G14+G23+G29+G41+D42</f>
        <v>59284.265441261516</v>
      </c>
      <c r="H43" s="168"/>
      <c r="I43" s="79"/>
      <c r="J43" s="79"/>
      <c r="K43" s="77"/>
      <c r="L43" s="77"/>
      <c r="M43" s="77"/>
      <c r="N43" s="77"/>
      <c r="O43" s="77"/>
      <c r="P43" s="77"/>
      <c r="Q43" s="77"/>
      <c r="R43" s="77"/>
    </row>
    <row r="44" spans="1:18" ht="15.75">
      <c r="A44" s="178"/>
      <c r="B44" s="179"/>
      <c r="C44" s="179"/>
      <c r="D44" s="180"/>
      <c r="E44" s="181"/>
      <c r="F44" s="182"/>
      <c r="G44" s="183"/>
      <c r="H44" s="183"/>
      <c r="I44" s="90"/>
      <c r="J44" s="79"/>
      <c r="K44" s="184"/>
      <c r="L44" s="184"/>
      <c r="M44" s="184"/>
      <c r="N44" s="184"/>
      <c r="O44" s="184"/>
      <c r="P44" s="184"/>
      <c r="Q44" s="184"/>
      <c r="R44" s="184"/>
    </row>
    <row r="45" spans="1:18" ht="15.75" hidden="1">
      <c r="A45" s="185" t="s">
        <v>178</v>
      </c>
      <c r="B45" s="186">
        <f>G10-C45</f>
        <v>0</v>
      </c>
      <c r="C45" s="185">
        <v>418.9</v>
      </c>
      <c r="D45" s="177">
        <v>59241.89531786601</v>
      </c>
      <c r="E45" s="187">
        <f>D45/C45/12</f>
        <v>11.785210336171325</v>
      </c>
      <c r="F45" s="188"/>
      <c r="G45" s="189" t="s">
        <v>179</v>
      </c>
      <c r="H45" s="190">
        <f>E43/E45</f>
        <v>1.00071520539929</v>
      </c>
      <c r="I45" s="79"/>
      <c r="J45" s="79"/>
      <c r="K45" s="77" t="s">
        <v>179</v>
      </c>
      <c r="L45" s="77"/>
      <c r="M45" s="77"/>
      <c r="N45" s="77"/>
      <c r="O45" s="77"/>
      <c r="P45" s="77"/>
      <c r="Q45" s="77"/>
      <c r="R45" s="77"/>
    </row>
    <row r="46" spans="1:18" ht="15.75" hidden="1">
      <c r="A46" s="77"/>
      <c r="B46" s="77"/>
      <c r="C46" s="77"/>
      <c r="D46" s="191">
        <f>D45/1.18</f>
        <v>50204.99603208984</v>
      </c>
      <c r="E46" s="192">
        <f>E45/1.18</f>
        <v>9.987466386585869</v>
      </c>
      <c r="F46" s="193"/>
      <c r="G46" s="194" t="s">
        <v>180</v>
      </c>
      <c r="H46" s="195">
        <f>E43/E46</f>
        <v>1.1808439423711623</v>
      </c>
      <c r="I46" s="79"/>
      <c r="J46" s="79"/>
      <c r="K46" s="77"/>
      <c r="L46" s="77"/>
      <c r="M46" s="77"/>
      <c r="N46" s="77"/>
      <c r="O46" s="77"/>
      <c r="P46" s="77"/>
      <c r="Q46" s="77"/>
      <c r="R46" s="77"/>
    </row>
    <row r="47" spans="1:18" ht="15.75" hidden="1">
      <c r="A47" s="77"/>
      <c r="B47" s="77"/>
      <c r="C47" s="77"/>
      <c r="D47" s="181"/>
      <c r="E47" s="181"/>
      <c r="F47" s="196"/>
      <c r="G47" s="107"/>
      <c r="H47" s="197"/>
      <c r="I47" s="79"/>
      <c r="J47" s="79"/>
      <c r="K47" s="77" t="s">
        <v>181</v>
      </c>
      <c r="L47" s="77"/>
      <c r="M47" s="77"/>
      <c r="N47" s="77"/>
      <c r="O47" s="77"/>
      <c r="P47" s="77"/>
      <c r="Q47" s="77"/>
      <c r="R47" s="77"/>
    </row>
    <row r="48" spans="1:18" ht="15" hidden="1">
      <c r="A48" s="77"/>
      <c r="B48" s="77"/>
      <c r="C48" s="77"/>
      <c r="D48" s="198">
        <f>E48*G10*12</f>
        <v>50217.731999999996</v>
      </c>
      <c r="E48" s="198">
        <v>9.99</v>
      </c>
      <c r="F48" s="198"/>
      <c r="G48" s="198" t="s">
        <v>181</v>
      </c>
      <c r="H48" s="199">
        <f>E43/E48</f>
        <v>1.1805444626862385</v>
      </c>
      <c r="I48" s="79"/>
      <c r="J48" s="79"/>
      <c r="K48" s="77" t="s">
        <v>182</v>
      </c>
      <c r="L48" s="77"/>
      <c r="M48" s="77"/>
      <c r="N48" s="77"/>
      <c r="O48" s="77"/>
      <c r="P48" s="77"/>
      <c r="Q48" s="77"/>
      <c r="R48" s="77"/>
    </row>
    <row r="49" spans="1:18" ht="15" hidden="1">
      <c r="A49" s="77"/>
      <c r="B49" s="77"/>
      <c r="C49" s="77"/>
      <c r="D49" s="200">
        <f>D43-D48</f>
        <v>9066.533441261527</v>
      </c>
      <c r="E49" s="200">
        <f>E43-E48</f>
        <v>1.803639182235523</v>
      </c>
      <c r="F49" s="201"/>
      <c r="G49" s="201" t="s">
        <v>183</v>
      </c>
      <c r="H49" s="77"/>
      <c r="I49" s="79"/>
      <c r="J49" s="79"/>
      <c r="K49" s="77"/>
      <c r="L49" s="77"/>
      <c r="M49" s="77"/>
      <c r="N49" s="77"/>
      <c r="O49" s="77"/>
      <c r="P49" s="77"/>
      <c r="Q49" s="77"/>
      <c r="R49" s="77"/>
    </row>
    <row r="50" spans="1:18" ht="15" hidden="1">
      <c r="A50" s="77"/>
      <c r="B50" s="77"/>
      <c r="C50" s="77"/>
      <c r="D50" s="77"/>
      <c r="E50" s="77"/>
      <c r="F50" s="77"/>
      <c r="G50" s="77"/>
      <c r="H50" s="77"/>
      <c r="I50" s="79"/>
      <c r="J50" s="79"/>
      <c r="K50" s="77"/>
      <c r="L50" s="77"/>
      <c r="M50" s="77"/>
      <c r="N50" s="77"/>
      <c r="O50" s="77"/>
      <c r="P50" s="77"/>
      <c r="Q50" s="77"/>
      <c r="R50" s="77"/>
    </row>
    <row r="51" spans="1:18" ht="15" hidden="1">
      <c r="A51" s="77"/>
      <c r="B51" s="77"/>
      <c r="C51" s="77"/>
      <c r="D51" s="77"/>
      <c r="E51" s="77"/>
      <c r="F51" s="77"/>
      <c r="G51" s="77"/>
      <c r="H51" s="77"/>
      <c r="I51" s="79"/>
      <c r="J51" s="79"/>
      <c r="K51" s="77"/>
      <c r="L51" s="77"/>
      <c r="M51" s="77"/>
      <c r="N51" s="77"/>
      <c r="O51" s="77"/>
      <c r="P51" s="77"/>
      <c r="Q51" s="77"/>
      <c r="R51" s="77"/>
    </row>
    <row r="52" spans="1:18" ht="15">
      <c r="A52" s="77"/>
      <c r="B52" s="77"/>
      <c r="C52" s="77"/>
      <c r="D52" s="77"/>
      <c r="E52" s="77"/>
      <c r="F52" s="77"/>
      <c r="G52" s="77"/>
      <c r="H52" s="77"/>
      <c r="I52" s="79"/>
      <c r="J52" s="79"/>
      <c r="K52" s="77"/>
      <c r="L52" s="77"/>
      <c r="M52" s="77"/>
      <c r="N52" s="77"/>
      <c r="O52" s="77"/>
      <c r="P52" s="77"/>
      <c r="Q52" s="77"/>
      <c r="R52" s="77"/>
    </row>
    <row r="53" spans="1:18" ht="15">
      <c r="A53" s="77"/>
      <c r="B53" s="77"/>
      <c r="C53" s="77"/>
      <c r="D53" s="77"/>
      <c r="E53" s="77"/>
      <c r="F53" s="77"/>
      <c r="G53" s="77"/>
      <c r="H53" s="77"/>
      <c r="I53" s="79"/>
      <c r="J53" s="79"/>
      <c r="K53" s="77"/>
      <c r="L53" s="77"/>
      <c r="M53" s="77"/>
      <c r="N53" s="77"/>
      <c r="O53" s="77"/>
      <c r="P53" s="77"/>
      <c r="Q53" s="77"/>
      <c r="R53" s="77"/>
    </row>
    <row r="54" spans="1:18" ht="15">
      <c r="A54" s="77"/>
      <c r="B54" s="77"/>
      <c r="C54" s="77"/>
      <c r="D54" s="77"/>
      <c r="E54" s="77"/>
      <c r="F54" s="77"/>
      <c r="G54" s="77"/>
      <c r="H54" s="77"/>
      <c r="I54" s="79"/>
      <c r="J54" s="79"/>
      <c r="K54" s="77"/>
      <c r="L54" s="77"/>
      <c r="M54" s="77"/>
      <c r="N54" s="77"/>
      <c r="O54" s="77"/>
      <c r="P54" s="77"/>
      <c r="Q54" s="77"/>
      <c r="R54" s="77"/>
    </row>
    <row r="55" spans="1:18" ht="15">
      <c r="A55" s="77"/>
      <c r="B55" s="77"/>
      <c r="C55" s="77"/>
      <c r="D55" s="77"/>
      <c r="E55" s="77"/>
      <c r="F55" s="77"/>
      <c r="G55" s="77"/>
      <c r="H55" s="77"/>
      <c r="I55" s="79"/>
      <c r="J55" s="79"/>
      <c r="K55" s="77"/>
      <c r="L55" s="77"/>
      <c r="M55" s="77"/>
      <c r="N55" s="77"/>
      <c r="O55" s="77"/>
      <c r="P55" s="77"/>
      <c r="Q55" s="77"/>
      <c r="R55" s="77"/>
    </row>
    <row r="56" spans="1:18" ht="15">
      <c r="A56" s="77"/>
      <c r="B56" s="77"/>
      <c r="C56" s="77"/>
      <c r="D56" s="77"/>
      <c r="E56" s="77"/>
      <c r="F56" s="77"/>
      <c r="G56" s="77"/>
      <c r="H56" s="77"/>
      <c r="I56" s="79"/>
      <c r="J56" s="79"/>
      <c r="K56" s="77"/>
      <c r="L56" s="77"/>
      <c r="M56" s="77"/>
      <c r="N56" s="77"/>
      <c r="O56" s="77"/>
      <c r="P56" s="77"/>
      <c r="Q56" s="77"/>
      <c r="R56" s="77"/>
    </row>
    <row r="57" spans="1:18" ht="15">
      <c r="A57" s="77"/>
      <c r="B57" s="77"/>
      <c r="C57" s="77"/>
      <c r="D57" s="77"/>
      <c r="E57" s="77"/>
      <c r="F57" s="77"/>
      <c r="G57" s="77"/>
      <c r="H57" s="77"/>
      <c r="I57" s="79"/>
      <c r="J57" s="79"/>
      <c r="K57" s="77"/>
      <c r="L57" s="77"/>
      <c r="M57" s="77"/>
      <c r="N57" s="77"/>
      <c r="O57" s="77"/>
      <c r="P57" s="77"/>
      <c r="Q57" s="77"/>
      <c r="R57" s="77"/>
    </row>
    <row r="58" spans="1:18" ht="15">
      <c r="A58" s="77"/>
      <c r="B58" s="77"/>
      <c r="C58" s="77"/>
      <c r="D58" s="77"/>
      <c r="E58" s="77"/>
      <c r="F58" s="77"/>
      <c r="G58" s="77"/>
      <c r="H58" s="77"/>
      <c r="I58" s="79"/>
      <c r="J58" s="79"/>
      <c r="K58" s="77"/>
      <c r="L58" s="77"/>
      <c r="M58" s="77"/>
      <c r="N58" s="77"/>
      <c r="O58" s="77"/>
      <c r="P58" s="77"/>
      <c r="Q58" s="77"/>
      <c r="R58" s="77"/>
    </row>
    <row r="59" spans="1:18" ht="15">
      <c r="A59" s="77"/>
      <c r="B59" s="77"/>
      <c r="C59" s="77"/>
      <c r="D59" s="77"/>
      <c r="E59" s="77"/>
      <c r="F59" s="77"/>
      <c r="G59" s="77"/>
      <c r="H59" s="77"/>
      <c r="I59" s="79"/>
      <c r="J59" s="79"/>
      <c r="K59" s="77"/>
      <c r="L59" s="77"/>
      <c r="M59" s="77"/>
      <c r="N59" s="77"/>
      <c r="O59" s="77"/>
      <c r="P59" s="77"/>
      <c r="Q59" s="77"/>
      <c r="R59" s="77"/>
    </row>
    <row r="60" spans="1:18" ht="15">
      <c r="A60" s="77"/>
      <c r="B60" s="77"/>
      <c r="C60" s="77"/>
      <c r="D60" s="77"/>
      <c r="E60" s="77"/>
      <c r="F60" s="77"/>
      <c r="G60" s="77"/>
      <c r="H60" s="77"/>
      <c r="I60" s="79"/>
      <c r="J60" s="79"/>
      <c r="K60" s="77"/>
      <c r="L60" s="77"/>
      <c r="M60" s="77"/>
      <c r="N60" s="77"/>
      <c r="O60" s="77"/>
      <c r="P60" s="77"/>
      <c r="Q60" s="77"/>
      <c r="R60" s="77"/>
    </row>
    <row r="61" spans="1:18" ht="15">
      <c r="A61" s="77"/>
      <c r="B61" s="77"/>
      <c r="C61" s="77"/>
      <c r="D61" s="77"/>
      <c r="E61" s="77"/>
      <c r="F61" s="77"/>
      <c r="G61" s="77"/>
      <c r="H61" s="77"/>
      <c r="I61" s="79"/>
      <c r="J61" s="79"/>
      <c r="K61" s="77"/>
      <c r="L61" s="77"/>
      <c r="M61" s="77"/>
      <c r="N61" s="77"/>
      <c r="O61" s="77"/>
      <c r="P61" s="77"/>
      <c r="Q61" s="77"/>
      <c r="R61" s="77"/>
    </row>
    <row r="62" spans="1:18" ht="15">
      <c r="A62" s="77"/>
      <c r="B62" s="77"/>
      <c r="C62" s="77"/>
      <c r="D62" s="77"/>
      <c r="E62" s="77"/>
      <c r="F62" s="77"/>
      <c r="G62" s="77"/>
      <c r="H62" s="77"/>
      <c r="I62" s="79"/>
      <c r="J62" s="79"/>
      <c r="K62" s="77"/>
      <c r="L62" s="77"/>
      <c r="M62" s="77"/>
      <c r="N62" s="77"/>
      <c r="O62" s="77"/>
      <c r="P62" s="77"/>
      <c r="Q62" s="77"/>
      <c r="R62" s="77"/>
    </row>
    <row r="63" spans="1:18" ht="15">
      <c r="A63" s="77"/>
      <c r="B63" s="77"/>
      <c r="C63" s="77"/>
      <c r="D63" s="77"/>
      <c r="E63" s="77"/>
      <c r="F63" s="77"/>
      <c r="G63" s="77"/>
      <c r="H63" s="77"/>
      <c r="I63" s="79"/>
      <c r="J63" s="79"/>
      <c r="K63" s="77"/>
      <c r="L63" s="77"/>
      <c r="M63" s="77"/>
      <c r="N63" s="77"/>
      <c r="O63" s="77"/>
      <c r="P63" s="77"/>
      <c r="Q63" s="77"/>
      <c r="R63" s="77"/>
    </row>
    <row r="64" spans="1:18" ht="15">
      <c r="A64" s="77"/>
      <c r="B64" s="77"/>
      <c r="C64" s="77"/>
      <c r="D64" s="77"/>
      <c r="E64" s="77"/>
      <c r="F64" s="77"/>
      <c r="G64" s="77"/>
      <c r="H64" s="77"/>
      <c r="I64" s="79"/>
      <c r="J64" s="79"/>
      <c r="K64" s="77"/>
      <c r="L64" s="77"/>
      <c r="M64" s="77"/>
      <c r="N64" s="77"/>
      <c r="O64" s="77"/>
      <c r="P64" s="77"/>
      <c r="Q64" s="77"/>
      <c r="R64" s="77"/>
    </row>
    <row r="65" spans="1:18" ht="15">
      <c r="A65" s="77"/>
      <c r="B65" s="77"/>
      <c r="C65" s="77"/>
      <c r="D65" s="77"/>
      <c r="E65" s="77"/>
      <c r="F65" s="77"/>
      <c r="G65" s="77"/>
      <c r="H65" s="77"/>
      <c r="I65" s="79"/>
      <c r="J65" s="79"/>
      <c r="K65" s="77"/>
      <c r="L65" s="77"/>
      <c r="M65" s="77"/>
      <c r="N65" s="77"/>
      <c r="O65" s="77"/>
      <c r="P65" s="77"/>
      <c r="Q65" s="77"/>
      <c r="R65" s="77"/>
    </row>
    <row r="66" spans="1:18" ht="15">
      <c r="A66" s="77"/>
      <c r="B66" s="77"/>
      <c r="C66" s="77"/>
      <c r="D66" s="77"/>
      <c r="E66" s="77"/>
      <c r="F66" s="77"/>
      <c r="G66" s="77"/>
      <c r="H66" s="77"/>
      <c r="I66" s="79"/>
      <c r="J66" s="79"/>
      <c r="K66" s="77"/>
      <c r="L66" s="77"/>
      <c r="M66" s="77"/>
      <c r="N66" s="77"/>
      <c r="O66" s="77"/>
      <c r="P66" s="77"/>
      <c r="Q66" s="77"/>
      <c r="R66" s="77"/>
    </row>
    <row r="67" spans="1:18" ht="15">
      <c r="A67" s="77"/>
      <c r="B67" s="77"/>
      <c r="C67" s="77"/>
      <c r="D67" s="77"/>
      <c r="E67" s="77"/>
      <c r="F67" s="77"/>
      <c r="G67" s="77"/>
      <c r="H67" s="77"/>
      <c r="I67" s="79"/>
      <c r="J67" s="79"/>
      <c r="K67" s="77"/>
      <c r="L67" s="77"/>
      <c r="M67" s="77"/>
      <c r="N67" s="77"/>
      <c r="O67" s="77"/>
      <c r="P67" s="77"/>
      <c r="Q67" s="77"/>
      <c r="R67" s="77"/>
    </row>
    <row r="68" spans="1:18" ht="15">
      <c r="A68" s="77"/>
      <c r="B68" s="77"/>
      <c r="C68" s="77"/>
      <c r="D68" s="77"/>
      <c r="E68" s="77"/>
      <c r="F68" s="77"/>
      <c r="G68" s="77"/>
      <c r="H68" s="77"/>
      <c r="I68" s="79"/>
      <c r="J68" s="79"/>
      <c r="K68" s="77"/>
      <c r="L68" s="77"/>
      <c r="M68" s="77"/>
      <c r="N68" s="77"/>
      <c r="O68" s="77"/>
      <c r="P68" s="77"/>
      <c r="Q68" s="77"/>
      <c r="R68" s="77"/>
    </row>
    <row r="69" spans="1:18" ht="15">
      <c r="A69" s="77"/>
      <c r="B69" s="77"/>
      <c r="C69" s="77"/>
      <c r="D69" s="77"/>
      <c r="E69" s="77"/>
      <c r="F69" s="77"/>
      <c r="G69" s="77"/>
      <c r="H69" s="77"/>
      <c r="I69" s="79"/>
      <c r="J69" s="79"/>
      <c r="K69" s="77"/>
      <c r="L69" s="77"/>
      <c r="M69" s="77"/>
      <c r="N69" s="77"/>
      <c r="O69" s="77"/>
      <c r="P69" s="77"/>
      <c r="Q69" s="77"/>
      <c r="R69" s="77"/>
    </row>
    <row r="70" spans="1:18" ht="15">
      <c r="A70" s="77"/>
      <c r="B70" s="77"/>
      <c r="C70" s="77"/>
      <c r="D70" s="77"/>
      <c r="E70" s="77"/>
      <c r="F70" s="77"/>
      <c r="G70" s="77"/>
      <c r="H70" s="77"/>
      <c r="I70" s="79"/>
      <c r="J70" s="79"/>
      <c r="K70" s="77"/>
      <c r="L70" s="77"/>
      <c r="M70" s="77"/>
      <c r="N70" s="77"/>
      <c r="O70" s="77"/>
      <c r="P70" s="77"/>
      <c r="Q70" s="77"/>
      <c r="R70" s="77"/>
    </row>
    <row r="71" spans="1:18" ht="15">
      <c r="A71" s="77"/>
      <c r="B71" s="77"/>
      <c r="C71" s="77"/>
      <c r="D71" s="77"/>
      <c r="E71" s="77"/>
      <c r="F71" s="77"/>
      <c r="G71" s="77"/>
      <c r="H71" s="77"/>
      <c r="I71" s="79"/>
      <c r="J71" s="79"/>
      <c r="K71" s="77"/>
      <c r="L71" s="77"/>
      <c r="M71" s="77"/>
      <c r="N71" s="77"/>
      <c r="O71" s="77"/>
      <c r="P71" s="77"/>
      <c r="Q71" s="77"/>
      <c r="R71" s="77"/>
    </row>
    <row r="72" spans="1:18" ht="15">
      <c r="A72" s="77"/>
      <c r="B72" s="77"/>
      <c r="C72" s="77"/>
      <c r="D72" s="77"/>
      <c r="E72" s="77"/>
      <c r="F72" s="77"/>
      <c r="G72" s="77"/>
      <c r="H72" s="77"/>
      <c r="I72" s="79"/>
      <c r="J72" s="79"/>
      <c r="K72" s="77"/>
      <c r="L72" s="77"/>
      <c r="M72" s="77"/>
      <c r="N72" s="77"/>
      <c r="O72" s="77"/>
      <c r="P72" s="77"/>
      <c r="Q72" s="77"/>
      <c r="R72" s="77"/>
    </row>
    <row r="73" spans="1:18" ht="15">
      <c r="A73" s="77"/>
      <c r="B73" s="77"/>
      <c r="C73" s="77"/>
      <c r="D73" s="77"/>
      <c r="E73" s="77"/>
      <c r="F73" s="77"/>
      <c r="G73" s="77"/>
      <c r="H73" s="77"/>
      <c r="I73" s="79"/>
      <c r="J73" s="79"/>
      <c r="K73" s="77"/>
      <c r="L73" s="77"/>
      <c r="M73" s="77"/>
      <c r="N73" s="77"/>
      <c r="O73" s="77"/>
      <c r="P73" s="77"/>
      <c r="Q73" s="77"/>
      <c r="R73" s="77"/>
    </row>
    <row r="74" spans="1:18" ht="15">
      <c r="A74" s="77"/>
      <c r="B74" s="77"/>
      <c r="C74" s="77"/>
      <c r="D74" s="77"/>
      <c r="E74" s="77"/>
      <c r="F74" s="77"/>
      <c r="G74" s="77"/>
      <c r="H74" s="77"/>
      <c r="I74" s="79"/>
      <c r="J74" s="79"/>
      <c r="K74" s="77"/>
      <c r="L74" s="77"/>
      <c r="M74" s="77"/>
      <c r="N74" s="77"/>
      <c r="O74" s="77"/>
      <c r="P74" s="77"/>
      <c r="Q74" s="77"/>
      <c r="R74" s="77"/>
    </row>
    <row r="75" spans="1:18" ht="15">
      <c r="A75" s="77"/>
      <c r="B75" s="77"/>
      <c r="C75" s="77"/>
      <c r="D75" s="77"/>
      <c r="E75" s="77"/>
      <c r="F75" s="77"/>
      <c r="G75" s="77"/>
      <c r="H75" s="77"/>
      <c r="I75" s="79"/>
      <c r="J75" s="79"/>
      <c r="K75" s="77"/>
      <c r="L75" s="77"/>
      <c r="M75" s="77"/>
      <c r="N75" s="77"/>
      <c r="O75" s="77"/>
      <c r="P75" s="77"/>
      <c r="Q75" s="77"/>
      <c r="R75" s="77"/>
    </row>
    <row r="76" spans="1:18" ht="15">
      <c r="A76" s="77"/>
      <c r="B76" s="77"/>
      <c r="C76" s="77"/>
      <c r="D76" s="77"/>
      <c r="E76" s="77"/>
      <c r="F76" s="77"/>
      <c r="G76" s="77"/>
      <c r="H76" s="77"/>
      <c r="I76" s="79"/>
      <c r="J76" s="79"/>
      <c r="K76" s="77"/>
      <c r="L76" s="77"/>
      <c r="M76" s="77"/>
      <c r="N76" s="77"/>
      <c r="O76" s="77"/>
      <c r="P76" s="77"/>
      <c r="Q76" s="77"/>
      <c r="R76" s="77"/>
    </row>
    <row r="77" spans="1:18" ht="15">
      <c r="A77" s="77"/>
      <c r="B77" s="77"/>
      <c r="C77" s="77"/>
      <c r="D77" s="77"/>
      <c r="E77" s="77"/>
      <c r="F77" s="77"/>
      <c r="G77" s="77"/>
      <c r="H77" s="77"/>
      <c r="I77" s="79"/>
      <c r="J77" s="79"/>
      <c r="K77" s="77"/>
      <c r="L77" s="77"/>
      <c r="M77" s="77"/>
      <c r="N77" s="77"/>
      <c r="O77" s="77"/>
      <c r="P77" s="77"/>
      <c r="Q77" s="77"/>
      <c r="R77" s="77"/>
    </row>
    <row r="78" spans="1:18" ht="15">
      <c r="A78" s="77"/>
      <c r="B78" s="77"/>
      <c r="C78" s="77"/>
      <c r="D78" s="77"/>
      <c r="E78" s="77"/>
      <c r="F78" s="77"/>
      <c r="G78" s="77"/>
      <c r="H78" s="77"/>
      <c r="I78" s="79"/>
      <c r="J78" s="79"/>
      <c r="K78" s="77"/>
      <c r="L78" s="77"/>
      <c r="M78" s="77"/>
      <c r="N78" s="77"/>
      <c r="O78" s="77"/>
      <c r="P78" s="77"/>
      <c r="Q78" s="77"/>
      <c r="R78" s="77"/>
    </row>
    <row r="79" spans="1:18" ht="15">
      <c r="A79" s="77"/>
      <c r="B79" s="77"/>
      <c r="C79" s="77"/>
      <c r="D79" s="77"/>
      <c r="E79" s="77"/>
      <c r="F79" s="77"/>
      <c r="G79" s="77"/>
      <c r="H79" s="77"/>
      <c r="I79" s="79"/>
      <c r="J79" s="79"/>
      <c r="K79" s="77"/>
      <c r="L79" s="77"/>
      <c r="M79" s="77"/>
      <c r="N79" s="77"/>
      <c r="O79" s="77"/>
      <c r="P79" s="77"/>
      <c r="Q79" s="77"/>
      <c r="R79" s="77"/>
    </row>
    <row r="80" spans="1:18" ht="15">
      <c r="A80" s="77"/>
      <c r="B80" s="77"/>
      <c r="C80" s="77"/>
      <c r="D80" s="77"/>
      <c r="E80" s="77"/>
      <c r="F80" s="77"/>
      <c r="G80" s="77"/>
      <c r="H80" s="77"/>
      <c r="I80" s="79"/>
      <c r="J80" s="79"/>
      <c r="K80" s="77"/>
      <c r="L80" s="77"/>
      <c r="M80" s="77"/>
      <c r="N80" s="77"/>
      <c r="O80" s="77"/>
      <c r="P80" s="77"/>
      <c r="Q80" s="77"/>
      <c r="R80" s="77"/>
    </row>
    <row r="81" spans="1:18" ht="15">
      <c r="A81" s="77"/>
      <c r="B81" s="77"/>
      <c r="C81" s="77"/>
      <c r="D81" s="77"/>
      <c r="E81" s="77"/>
      <c r="F81" s="77"/>
      <c r="G81" s="77"/>
      <c r="H81" s="77"/>
      <c r="I81" s="79"/>
      <c r="J81" s="79"/>
      <c r="K81" s="77"/>
      <c r="L81" s="77"/>
      <c r="M81" s="77"/>
      <c r="N81" s="77"/>
      <c r="O81" s="77"/>
      <c r="P81" s="77"/>
      <c r="Q81" s="77"/>
      <c r="R81" s="77"/>
    </row>
    <row r="82" spans="1:18" ht="15">
      <c r="A82" s="77"/>
      <c r="B82" s="77"/>
      <c r="C82" s="77"/>
      <c r="D82" s="77"/>
      <c r="E82" s="77"/>
      <c r="F82" s="77"/>
      <c r="G82" s="77"/>
      <c r="H82" s="77"/>
      <c r="I82" s="79"/>
      <c r="J82" s="79"/>
      <c r="K82" s="77"/>
      <c r="L82" s="77"/>
      <c r="M82" s="77"/>
      <c r="N82" s="77"/>
      <c r="O82" s="77"/>
      <c r="P82" s="77"/>
      <c r="Q82" s="77"/>
      <c r="R82" s="77"/>
    </row>
    <row r="83" spans="1:18" ht="15">
      <c r="A83" s="77"/>
      <c r="B83" s="77"/>
      <c r="C83" s="77"/>
      <c r="D83" s="77"/>
      <c r="E83" s="77"/>
      <c r="F83" s="77"/>
      <c r="G83" s="77"/>
      <c r="H83" s="77"/>
      <c r="I83" s="79"/>
      <c r="J83" s="79"/>
      <c r="K83" s="77"/>
      <c r="L83" s="77"/>
      <c r="M83" s="77"/>
      <c r="N83" s="77"/>
      <c r="O83" s="77"/>
      <c r="P83" s="77"/>
      <c r="Q83" s="77"/>
      <c r="R83" s="77"/>
    </row>
    <row r="84" spans="1:18" ht="15">
      <c r="A84" s="77"/>
      <c r="B84" s="77"/>
      <c r="C84" s="77"/>
      <c r="D84" s="77"/>
      <c r="E84" s="77"/>
      <c r="F84" s="77"/>
      <c r="G84" s="77"/>
      <c r="H84" s="77"/>
      <c r="I84" s="79"/>
      <c r="J84" s="79"/>
      <c r="K84" s="77"/>
      <c r="L84" s="77"/>
      <c r="M84" s="77"/>
      <c r="N84" s="77"/>
      <c r="O84" s="77"/>
      <c r="P84" s="77"/>
      <c r="Q84" s="77"/>
      <c r="R84" s="77"/>
    </row>
    <row r="85" spans="1:18" ht="15">
      <c r="A85" s="77"/>
      <c r="B85" s="77"/>
      <c r="C85" s="77"/>
      <c r="D85" s="77"/>
      <c r="E85" s="77"/>
      <c r="F85" s="77"/>
      <c r="G85" s="77"/>
      <c r="H85" s="77"/>
      <c r="I85" s="79"/>
      <c r="J85" s="79"/>
      <c r="K85" s="77"/>
      <c r="L85" s="77"/>
      <c r="M85" s="77"/>
      <c r="N85" s="77"/>
      <c r="O85" s="77"/>
      <c r="P85" s="77"/>
      <c r="Q85" s="77"/>
      <c r="R85" s="77"/>
    </row>
    <row r="86" spans="1:18" ht="15">
      <c r="A86" s="77"/>
      <c r="B86" s="77"/>
      <c r="C86" s="77"/>
      <c r="D86" s="77"/>
      <c r="E86" s="77"/>
      <c r="F86" s="77"/>
      <c r="G86" s="77"/>
      <c r="H86" s="77"/>
      <c r="I86" s="79"/>
      <c r="J86" s="79"/>
      <c r="K86" s="77"/>
      <c r="L86" s="77"/>
      <c r="M86" s="77"/>
      <c r="N86" s="77"/>
      <c r="O86" s="77"/>
      <c r="P86" s="77"/>
      <c r="Q86" s="77"/>
      <c r="R86" s="77"/>
    </row>
    <row r="87" spans="1:18" ht="15">
      <c r="A87" s="77"/>
      <c r="B87" s="77"/>
      <c r="C87" s="77"/>
      <c r="D87" s="77"/>
      <c r="E87" s="77"/>
      <c r="F87" s="77"/>
      <c r="G87" s="77"/>
      <c r="H87" s="77"/>
      <c r="I87" s="79"/>
      <c r="J87" s="79"/>
      <c r="K87" s="77"/>
      <c r="L87" s="77"/>
      <c r="M87" s="77"/>
      <c r="N87" s="77"/>
      <c r="O87" s="77"/>
      <c r="P87" s="77"/>
      <c r="Q87" s="77"/>
      <c r="R87" s="77"/>
    </row>
    <row r="88" spans="1:18" ht="15">
      <c r="A88" s="77"/>
      <c r="B88" s="77"/>
      <c r="C88" s="77"/>
      <c r="D88" s="77"/>
      <c r="E88" s="77"/>
      <c r="F88" s="77"/>
      <c r="G88" s="77"/>
      <c r="H88" s="77"/>
      <c r="I88" s="79"/>
      <c r="J88" s="79"/>
      <c r="K88" s="77"/>
      <c r="L88" s="77"/>
      <c r="M88" s="77"/>
      <c r="N88" s="77"/>
      <c r="O88" s="77"/>
      <c r="P88" s="77"/>
      <c r="Q88" s="77"/>
      <c r="R88" s="77"/>
    </row>
    <row r="89" spans="1:18" ht="15">
      <c r="A89" s="77"/>
      <c r="B89" s="77"/>
      <c r="C89" s="77"/>
      <c r="D89" s="77"/>
      <c r="E89" s="77"/>
      <c r="F89" s="77"/>
      <c r="G89" s="77"/>
      <c r="H89" s="77"/>
      <c r="I89" s="79"/>
      <c r="J89" s="79"/>
      <c r="K89" s="77"/>
      <c r="L89" s="77"/>
      <c r="M89" s="77"/>
      <c r="N89" s="77"/>
      <c r="O89" s="77"/>
      <c r="P89" s="77"/>
      <c r="Q89" s="77"/>
      <c r="R89" s="77"/>
    </row>
    <row r="90" spans="1:18" ht="15">
      <c r="A90" s="77"/>
      <c r="B90" s="77"/>
      <c r="C90" s="77"/>
      <c r="D90" s="77"/>
      <c r="E90" s="77"/>
      <c r="F90" s="77"/>
      <c r="G90" s="77"/>
      <c r="H90" s="77"/>
      <c r="I90" s="79"/>
      <c r="J90" s="79"/>
      <c r="K90" s="77"/>
      <c r="L90" s="77"/>
      <c r="M90" s="77"/>
      <c r="N90" s="77"/>
      <c r="O90" s="77"/>
      <c r="P90" s="77"/>
      <c r="Q90" s="77"/>
      <c r="R90" s="77"/>
    </row>
    <row r="91" spans="1:18" ht="15">
      <c r="A91" s="77"/>
      <c r="B91" s="77"/>
      <c r="C91" s="77"/>
      <c r="D91" s="77"/>
      <c r="E91" s="77"/>
      <c r="F91" s="77"/>
      <c r="G91" s="77"/>
      <c r="H91" s="77"/>
      <c r="I91" s="79"/>
      <c r="J91" s="79"/>
      <c r="K91" s="77"/>
      <c r="L91" s="77"/>
      <c r="M91" s="77"/>
      <c r="N91" s="77"/>
      <c r="O91" s="77"/>
      <c r="P91" s="77"/>
      <c r="Q91" s="77"/>
      <c r="R91" s="77"/>
    </row>
  </sheetData>
  <sheetProtection/>
  <mergeCells count="14"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A8:E8"/>
    <mergeCell ref="B38:C38"/>
    <mergeCell ref="I39:I40"/>
    <mergeCell ref="C3:E3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6">
      <selection activeCell="A15" sqref="A15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00390625" style="0" customWidth="1"/>
    <col min="4" max="4" width="12.00390625" style="0" customWidth="1"/>
    <col min="5" max="5" width="18.8515625" style="0" customWidth="1"/>
    <col min="7" max="16" width="0" style="0" hidden="1" customWidth="1"/>
  </cols>
  <sheetData>
    <row r="1" spans="1:5" ht="28.5" customHeight="1">
      <c r="A1" s="202"/>
      <c r="B1" s="202"/>
      <c r="C1" s="77"/>
      <c r="D1" s="236" t="s">
        <v>184</v>
      </c>
      <c r="E1" s="236"/>
    </row>
    <row r="2" spans="1:5" ht="15.75">
      <c r="A2" s="202"/>
      <c r="B2" s="202"/>
      <c r="C2" s="241" t="s">
        <v>1</v>
      </c>
      <c r="D2" s="241"/>
      <c r="E2" s="203"/>
    </row>
    <row r="3" spans="1:5" ht="46.5" customHeight="1">
      <c r="A3" s="202"/>
      <c r="B3" s="202"/>
      <c r="C3" s="242" t="s">
        <v>2</v>
      </c>
      <c r="D3" s="242"/>
      <c r="E3" s="242"/>
    </row>
    <row r="4" spans="1:5" ht="21" customHeight="1">
      <c r="A4" s="202"/>
      <c r="B4" s="202"/>
      <c r="C4" s="80"/>
      <c r="D4" s="81" t="s">
        <v>3</v>
      </c>
      <c r="E4" s="202"/>
    </row>
    <row r="5" spans="1:5" ht="18" customHeight="1">
      <c r="A5" s="202"/>
      <c r="B5" s="202"/>
      <c r="C5" s="83" t="s">
        <v>208</v>
      </c>
      <c r="D5" s="81"/>
      <c r="E5" s="202"/>
    </row>
    <row r="6" spans="1:5" ht="15.75" customHeight="1">
      <c r="A6" s="202"/>
      <c r="B6" s="202"/>
      <c r="C6" s="5" t="s">
        <v>4</v>
      </c>
      <c r="D6" s="85"/>
      <c r="E6" s="202"/>
    </row>
    <row r="7" spans="1:5" ht="18.75" customHeight="1">
      <c r="A7" s="202"/>
      <c r="B7" s="202"/>
      <c r="C7" s="6" t="s">
        <v>5</v>
      </c>
      <c r="D7" s="87"/>
      <c r="E7" s="202"/>
    </row>
    <row r="8" spans="1:5" ht="16.5">
      <c r="A8" s="255" t="s">
        <v>124</v>
      </c>
      <c r="B8" s="255"/>
      <c r="C8" s="255"/>
      <c r="D8" s="255"/>
      <c r="E8" s="255"/>
    </row>
    <row r="9" spans="1:8" ht="50.25" customHeight="1">
      <c r="A9" s="246" t="s">
        <v>185</v>
      </c>
      <c r="B9" s="246"/>
      <c r="C9" s="246"/>
      <c r="D9" s="246"/>
      <c r="E9" s="246"/>
      <c r="G9" s="92">
        <v>280.7</v>
      </c>
      <c r="H9" s="93">
        <v>418.9</v>
      </c>
    </row>
    <row r="10" spans="1:5" ht="16.5">
      <c r="A10" s="204"/>
      <c r="B10" s="204"/>
      <c r="C10" s="204" t="s">
        <v>10</v>
      </c>
      <c r="D10" s="204"/>
      <c r="E10" s="204"/>
    </row>
    <row r="11" spans="1:5" ht="69.75" customHeight="1">
      <c r="A11" s="205"/>
      <c r="B11" s="247" t="s">
        <v>126</v>
      </c>
      <c r="C11" s="248"/>
      <c r="D11" s="206" t="s">
        <v>186</v>
      </c>
      <c r="E11" s="206" t="s">
        <v>187</v>
      </c>
    </row>
    <row r="12" spans="1:5" ht="15.75">
      <c r="A12" s="256" t="s">
        <v>188</v>
      </c>
      <c r="B12" s="257"/>
      <c r="C12" s="257"/>
      <c r="D12" s="257"/>
      <c r="E12" s="258"/>
    </row>
    <row r="13" spans="1:5" ht="34.5" customHeight="1">
      <c r="A13" s="118" t="s">
        <v>189</v>
      </c>
      <c r="B13" s="282">
        <v>1</v>
      </c>
      <c r="C13" s="208" t="s">
        <v>133</v>
      </c>
      <c r="D13" s="209">
        <v>2583.2548657653174</v>
      </c>
      <c r="E13" s="210">
        <f>D13/12/$H$9</f>
        <v>0.5138964879775041</v>
      </c>
    </row>
    <row r="14" spans="1:5" ht="47.25">
      <c r="A14" s="105" t="s">
        <v>190</v>
      </c>
      <c r="B14" s="211">
        <v>12</v>
      </c>
      <c r="C14" s="212" t="s">
        <v>149</v>
      </c>
      <c r="D14" s="213">
        <v>0</v>
      </c>
      <c r="E14" s="214">
        <f>D14/12/$H$9</f>
        <v>0</v>
      </c>
    </row>
    <row r="15" spans="1:5" ht="31.5">
      <c r="A15" s="105" t="s">
        <v>191</v>
      </c>
      <c r="B15" s="211">
        <v>2</v>
      </c>
      <c r="C15" s="212" t="s">
        <v>149</v>
      </c>
      <c r="D15" s="213">
        <v>0</v>
      </c>
      <c r="E15" s="214">
        <f>D15/12/$H$9</f>
        <v>0</v>
      </c>
    </row>
    <row r="16" spans="1:5" ht="31.5">
      <c r="A16" s="105" t="s">
        <v>192</v>
      </c>
      <c r="B16" s="211">
        <v>1</v>
      </c>
      <c r="C16" s="212" t="s">
        <v>149</v>
      </c>
      <c r="D16" s="215">
        <v>0</v>
      </c>
      <c r="E16" s="216">
        <f>D16/12/$H$9</f>
        <v>0</v>
      </c>
    </row>
    <row r="17" spans="1:5" ht="33" customHeight="1">
      <c r="A17" s="259" t="s">
        <v>135</v>
      </c>
      <c r="B17" s="260"/>
      <c r="C17" s="260"/>
      <c r="D17" s="260"/>
      <c r="E17" s="261"/>
    </row>
    <row r="18" spans="1:5" ht="15.75">
      <c r="A18" s="118" t="s">
        <v>193</v>
      </c>
      <c r="B18" s="207">
        <v>4</v>
      </c>
      <c r="C18" s="208" t="s">
        <v>149</v>
      </c>
      <c r="D18" s="217">
        <v>0</v>
      </c>
      <c r="E18" s="214">
        <f>D18/12/$H$9</f>
        <v>0</v>
      </c>
    </row>
    <row r="19" spans="1:5" ht="15.75">
      <c r="A19" s="105" t="s">
        <v>194</v>
      </c>
      <c r="B19" s="218"/>
      <c r="C19" s="212" t="s">
        <v>133</v>
      </c>
      <c r="D19" s="213">
        <v>0</v>
      </c>
      <c r="E19" s="214">
        <f>D19/12/$H$9</f>
        <v>0</v>
      </c>
    </row>
    <row r="20" spans="1:5" ht="31.5">
      <c r="A20" s="133" t="s">
        <v>195</v>
      </c>
      <c r="B20" s="219">
        <v>1</v>
      </c>
      <c r="C20" s="220" t="s">
        <v>196</v>
      </c>
      <c r="D20" s="221">
        <v>1542.499762472991</v>
      </c>
      <c r="E20" s="214">
        <f>D20/12/$H$9</f>
        <v>0.3068552085766275</v>
      </c>
    </row>
    <row r="21" spans="1:5" ht="15.75">
      <c r="A21" s="269" t="s">
        <v>197</v>
      </c>
      <c r="B21" s="270"/>
      <c r="C21" s="270"/>
      <c r="D21" s="271"/>
      <c r="E21" s="272"/>
    </row>
    <row r="22" spans="1:5" ht="81" customHeight="1">
      <c r="A22" s="222" t="s">
        <v>198</v>
      </c>
      <c r="B22" s="273" t="s">
        <v>199</v>
      </c>
      <c r="C22" s="274"/>
      <c r="D22" s="223">
        <v>0</v>
      </c>
      <c r="E22" s="214">
        <f>D22/12/$H$9</f>
        <v>0</v>
      </c>
    </row>
    <row r="23" spans="1:9" ht="15.75">
      <c r="A23" s="224" t="s">
        <v>200</v>
      </c>
      <c r="B23" s="275" t="s">
        <v>196</v>
      </c>
      <c r="C23" s="276"/>
      <c r="D23" s="225">
        <v>2343.570034266866</v>
      </c>
      <c r="E23" s="226">
        <f>D23/12/$H$9</f>
        <v>0.46621509394980226</v>
      </c>
      <c r="F23" s="227"/>
      <c r="G23" s="227"/>
      <c r="H23" s="227"/>
      <c r="I23" s="227"/>
    </row>
    <row r="24" spans="1:5" ht="15.75">
      <c r="A24" s="277" t="s">
        <v>201</v>
      </c>
      <c r="B24" s="278"/>
      <c r="C24" s="278"/>
      <c r="D24" s="279"/>
      <c r="E24" s="280"/>
    </row>
    <row r="25" spans="1:5" ht="15.75">
      <c r="A25" s="228" t="s">
        <v>202</v>
      </c>
      <c r="B25" s="262"/>
      <c r="C25" s="263"/>
      <c r="D25" s="213"/>
      <c r="E25" s="229">
        <f>D25/12/$H$9</f>
        <v>0</v>
      </c>
    </row>
    <row r="26" spans="1:5" ht="31.5">
      <c r="A26" s="230" t="s">
        <v>203</v>
      </c>
      <c r="B26" s="264"/>
      <c r="C26" s="265"/>
      <c r="D26" s="213"/>
      <c r="E26" s="229">
        <f>D26/12/$H$9</f>
        <v>0</v>
      </c>
    </row>
    <row r="27" spans="1:5" ht="14.25">
      <c r="A27" s="266" t="s">
        <v>204</v>
      </c>
      <c r="B27" s="267"/>
      <c r="C27" s="267"/>
      <c r="D27" s="267"/>
      <c r="E27" s="268"/>
    </row>
    <row r="28" spans="1:5" ht="15.75">
      <c r="A28" s="231" t="s">
        <v>205</v>
      </c>
      <c r="B28" s="232"/>
      <c r="C28" s="232"/>
      <c r="D28" s="233">
        <f>D13+D14+D15+D16+D18+D19+D20+D22+D23+D25+D26</f>
        <v>6469.324662505174</v>
      </c>
      <c r="E28" s="234">
        <f>E13+E14+E15+E16+E18+E19+E20+E22+E23+E25+E26</f>
        <v>1.286966790503934</v>
      </c>
    </row>
    <row r="30" ht="12.75">
      <c r="D30" s="235"/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2012-07-27T05:03:55Z</cp:lastPrinted>
  <dcterms:created xsi:type="dcterms:W3CDTF">1996-10-08T23:32:33Z</dcterms:created>
  <dcterms:modified xsi:type="dcterms:W3CDTF">2012-07-27T05:04:07Z</dcterms:modified>
  <cp:category/>
  <cp:version/>
  <cp:contentType/>
  <cp:contentStatus/>
</cp:coreProperties>
</file>