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<sst xmlns="http://schemas.openxmlformats.org/spreadsheetml/2006/main" count="289" uniqueCount="208">
  <si>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</si>
  <si>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</si>
  <si>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</si>
  <si>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</si>
  <si>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</si>
  <si>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</si>
  <si>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</si>
  <si>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</si>
  <si>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</si>
  <si>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</si>
  <si>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</si>
  <si>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</si>
  <si>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</si>
  <si>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</si>
  <si>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</si>
  <si>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</si>
  <si>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</si>
  <si>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</si>
  <si>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</si>
  <si>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</si>
  <si>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</si>
  <si>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</si>
  <si>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</si>
  <si>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</si>
  <si>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</si>
  <si>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</si>
  <si>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</si>
  <si>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</si>
  <si>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</si>
  <si>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</si>
  <si>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</si>
  <si>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</si>
  <si>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</si>
  <si>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</si>
  <si>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</si>
  <si>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</si>
  <si>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</si>
  <si>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</si>
  <si>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</si>
  <si>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</si>
  <si>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</si>
  <si>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</si>
  <si>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</si>
  <si>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</si>
  <si>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</si>
  <si>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</si>
  <si>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</si>
  <si>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</si>
  <si>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</si>
  <si>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</si>
  <si>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</si>
  <si>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</si>
  <si>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</si>
  <si>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</si>
  <si>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</si>
  <si>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</si>
  <si>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</si>
  <si>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</si>
  <si>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</si>
  <si>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</si>
  <si>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</si>
  <si>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</si>
  <si>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</si>
  <si>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</si>
  <si>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</si>
  <si>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</si>
  <si>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</si>
  <si>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</si>
  <si>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</si>
  <si>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</si>
  <si>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</si>
  <si>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</si>
  <si>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</si>
  <si>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</si>
  <si>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</si>
  <si>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</si>
  <si>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</si>
  <si>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</si>
  <si>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</si>
  <si>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</si>
  <si>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</si>
  <si>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</si>
  <si>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</si>
  <si>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</si>
  <si>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</si>
  <si>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</si>
  <si>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</si>
  <si>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</si>
  <si>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</si>
  <si>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</si>
  <si>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</si>
  <si>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</si>
  <si>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</si>
  <si>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</si>
  <si>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</si>
  <si>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</si>
  <si>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</si>
  <si>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</si>
  <si>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</si>
  <si>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</si>
  <si>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</si>
  <si>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</si>
  <si>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</si>
  <si>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</si>
  <si>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</si>
  <si>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</si>
  <si>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</si>
  <si>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</si>
  <si>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</si>
  <si>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</si>
  <si>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</si>
  <si>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</si>
  <si>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</si>
  <si>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</si>
  <si>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</si>
  <si>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</si>
  <si>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</si>
  <si>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</si>
  <si>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</si>
  <si>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</si>
  <si>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</si>
  <si>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</si>
  <si>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</si>
  <si>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</si>
  <si>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</si>
  <si>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</si>
  <si>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</si>
  <si>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</si>
  <si>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</si>
  <si>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</si>
  <si>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</si>
  <si>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</si>
  <si>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</si>
  <si>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</si>
  <si>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</si>
  <si>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</si>
  <si>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</si>
  <si>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</si>
  <si>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</si>
  <si>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</si>
  <si>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</si>
  <si>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</si>
  <si>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</si>
  <si>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</si>
  <si>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</si>
  <si>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</si>
  <si>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</si>
  <si>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</si>
  <si>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</si>
  <si>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</si>
  <si>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</si>
  <si>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</si>
  <si>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</si>
  <si>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</si>
  <si>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</si>
  <si>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</si>
  <si>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</si>
  <si>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</si>
  <si>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</si>
  <si>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</si>
  <si>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</si>
  <si>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</si>
  <si>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</si>
  <si>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</si>
  <si>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</si>
  <si>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</si>
  <si>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</si>
  <si>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</si>
  <si>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</si>
  <si>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</si>
  <si>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</si>
  <si>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</si>
  <si>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</si>
  <si>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деревянные</t>
  </si>
  <si>
    <t>износ окраски</t>
  </si>
  <si>
    <t xml:space="preserve"> </t>
  </si>
  <si>
    <t>печное</t>
  </si>
  <si>
    <t>н./уст.</t>
  </si>
  <si>
    <t>бревёнчатые</t>
  </si>
  <si>
    <t>деревянные отепленные</t>
  </si>
  <si>
    <t>простые</t>
  </si>
  <si>
    <t>открытая проводка</t>
  </si>
  <si>
    <t>Профсоюзная, 52А</t>
  </si>
  <si>
    <t>13</t>
  </si>
  <si>
    <t>бутовый ленточный</t>
  </si>
  <si>
    <t>осадка</t>
  </si>
  <si>
    <t>осадка, трещины, гниль</t>
  </si>
  <si>
    <t>трещины</t>
  </si>
  <si>
    <t>шифер</t>
  </si>
  <si>
    <t>трещины, неровности</t>
  </si>
  <si>
    <t>удовлетворенное</t>
  </si>
  <si>
    <t>деревянные дв.глухие двухстворчатые</t>
  </si>
  <si>
    <t>трещины в переплётах, удовлетворительное</t>
  </si>
  <si>
    <t xml:space="preserve"> штукатурка, окраска обшиты тесом, окраш</t>
  </si>
  <si>
    <t>трещины в штукатурке</t>
  </si>
  <si>
    <t>в/я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</si>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</sst>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10"/>
      <color indexed="8"/>
      <name val="Calibri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9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7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1.7109375" style="0" customWidth="1"/>
    <col min="2" max="2" width="21.00390625" style="0" customWidth="1"/>
    <col min="3" max="3" width="15.00390625" style="0" customWidth="1"/>
  </cols>
  <sheetData>
    <row r="1" spans="1:3" ht="26.25" customHeight="1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60" customHeight="1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37" t="s">
        <v>6</v>
      </c>
      <c r="B7" s="237"/>
      <c r="C7" s="237"/>
    </row>
    <row r="8" spans="1:3" ht="34.5" customHeight="1">
      <c r="A8" s="239" t="s">
        <v>7</v>
      </c>
      <c r="B8" s="239"/>
      <c r="C8" s="239"/>
    </row>
    <row r="9" spans="1:3" ht="15.75">
      <c r="A9" s="237" t="s">
        <v>8</v>
      </c>
      <c r="B9" s="237"/>
      <c r="C9" s="237"/>
    </row>
    <row r="10" spans="1:3" ht="15.75">
      <c r="A10" s="8" t="s">
        <v>9</v>
      </c>
      <c r="B10" s="9" t="s">
        <v>182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177</v>
      </c>
      <c r="C12" s="8"/>
    </row>
    <row r="13" spans="1:3" ht="15.75">
      <c r="A13" s="8" t="s">
        <v>12</v>
      </c>
      <c r="B13" s="9" t="s">
        <v>177</v>
      </c>
      <c r="C13" s="3"/>
    </row>
    <row r="14" spans="1:3" ht="15.75" customHeight="1">
      <c r="A14" s="240" t="s">
        <v>13</v>
      </c>
      <c r="B14" s="240"/>
      <c r="C14" s="12">
        <v>0.41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5</v>
      </c>
      <c r="C23" s="3"/>
    </row>
    <row r="24" spans="1:3" ht="33" customHeight="1">
      <c r="A24" s="236" t="s">
        <v>24</v>
      </c>
      <c r="B24" s="236"/>
      <c r="C24" s="15" t="s">
        <v>17</v>
      </c>
    </row>
    <row r="25" spans="1:3" ht="30" customHeight="1">
      <c r="A25" s="236" t="s">
        <v>25</v>
      </c>
      <c r="B25" s="236"/>
      <c r="C25" s="16" t="s">
        <v>17</v>
      </c>
    </row>
    <row r="26" spans="1:3" ht="45" customHeight="1">
      <c r="A26" s="236" t="s">
        <v>26</v>
      </c>
      <c r="B26" s="236"/>
      <c r="C26" s="15" t="s">
        <v>17</v>
      </c>
    </row>
    <row r="27" spans="1:3" ht="15.75">
      <c r="A27" s="8" t="s">
        <v>27</v>
      </c>
      <c r="B27" s="10">
        <v>723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252.8</v>
      </c>
      <c r="C30" s="10" t="s">
        <v>32</v>
      </c>
    </row>
    <row r="31" spans="1:3" ht="15.75">
      <c r="A31" s="18" t="s">
        <v>33</v>
      </c>
      <c r="B31" s="17">
        <v>226.4</v>
      </c>
      <c r="C31" s="17" t="s">
        <v>32</v>
      </c>
    </row>
    <row r="32" spans="1:3" ht="15.75">
      <c r="A32" s="20" t="s">
        <v>34</v>
      </c>
      <c r="B32" s="17">
        <v>123.7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26.4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610</v>
      </c>
      <c r="C39" s="207"/>
    </row>
    <row r="40" spans="1:3" ht="15.75">
      <c r="A40" s="27" t="s">
        <v>43</v>
      </c>
      <c r="B40" s="24">
        <v>60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210</v>
      </c>
      <c r="C42" s="8" t="s">
        <v>32</v>
      </c>
    </row>
    <row r="43" spans="1:3" ht="15.75">
      <c r="A43" s="18" t="s">
        <v>46</v>
      </c>
      <c r="B43" s="19">
        <v>340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215" t="s">
        <v>183</v>
      </c>
      <c r="C45" s="29" t="s">
        <v>49</v>
      </c>
    </row>
    <row r="46" spans="1:3" ht="15.75">
      <c r="A46" s="8" t="s">
        <v>50</v>
      </c>
      <c r="B46" s="195">
        <v>186.5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195">
        <v>186.5</v>
      </c>
      <c r="C49" s="8"/>
    </row>
    <row r="50" spans="1:3" ht="15.75">
      <c r="A50" s="32" t="s">
        <v>54</v>
      </c>
      <c r="B50" s="31"/>
      <c r="C50" s="8"/>
    </row>
    <row r="51" spans="1:3" ht="15.75">
      <c r="A51" s="237" t="s">
        <v>55</v>
      </c>
      <c r="B51" s="237"/>
      <c r="C51" s="237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184</v>
      </c>
      <c r="C54" s="197" t="s">
        <v>185</v>
      </c>
    </row>
    <row r="55" spans="1:3" ht="26.25">
      <c r="A55" s="34" t="s">
        <v>60</v>
      </c>
      <c r="B55" s="35" t="s">
        <v>178</v>
      </c>
      <c r="C55" s="197" t="s">
        <v>186</v>
      </c>
    </row>
    <row r="56" spans="1:3" ht="15.75">
      <c r="A56" s="36" t="s">
        <v>61</v>
      </c>
      <c r="B56" s="37" t="s">
        <v>173</v>
      </c>
      <c r="C56" s="197"/>
    </row>
    <row r="57" spans="1:3" ht="15.75">
      <c r="A57" s="38" t="s">
        <v>62</v>
      </c>
      <c r="B57" s="198"/>
      <c r="C57" s="199"/>
    </row>
    <row r="58" spans="1:3" ht="31.5">
      <c r="A58" s="39" t="s">
        <v>63</v>
      </c>
      <c r="B58" s="40" t="s">
        <v>179</v>
      </c>
      <c r="C58" s="208" t="s">
        <v>187</v>
      </c>
    </row>
    <row r="59" spans="1:3" ht="15.75">
      <c r="A59" s="39" t="s">
        <v>64</v>
      </c>
      <c r="B59" s="41"/>
      <c r="C59" s="200"/>
    </row>
    <row r="60" spans="1:3" ht="15.75">
      <c r="A60" s="39" t="s">
        <v>65</v>
      </c>
      <c r="B60" s="41"/>
      <c r="C60" s="200"/>
    </row>
    <row r="61" spans="1:3" ht="15.75">
      <c r="A61" s="42" t="s">
        <v>66</v>
      </c>
      <c r="B61" s="43"/>
      <c r="C61" s="201"/>
    </row>
    <row r="62" spans="1:3" ht="26.25">
      <c r="A62" s="44" t="s">
        <v>67</v>
      </c>
      <c r="B62" s="45" t="s">
        <v>188</v>
      </c>
      <c r="C62" s="209" t="s">
        <v>189</v>
      </c>
    </row>
    <row r="63" spans="1:3" ht="31.5">
      <c r="A63" s="46" t="s">
        <v>68</v>
      </c>
      <c r="B63" s="35" t="s">
        <v>173</v>
      </c>
      <c r="C63" s="203" t="s">
        <v>190</v>
      </c>
    </row>
    <row r="64" spans="1:3" ht="15.75">
      <c r="A64" s="38" t="s">
        <v>69</v>
      </c>
      <c r="B64" s="47"/>
      <c r="C64" s="204"/>
    </row>
    <row r="65" spans="1:3" ht="51">
      <c r="A65" s="48" t="s">
        <v>70</v>
      </c>
      <c r="B65" s="49" t="s">
        <v>191</v>
      </c>
      <c r="C65" s="210" t="s">
        <v>192</v>
      </c>
    </row>
    <row r="66" spans="1:3" ht="15.75">
      <c r="A66" s="50" t="s">
        <v>71</v>
      </c>
      <c r="B66" s="51" t="s">
        <v>180</v>
      </c>
      <c r="C66" s="205"/>
    </row>
    <row r="67" spans="1:3" ht="15.75">
      <c r="A67" s="52" t="s">
        <v>66</v>
      </c>
      <c r="B67" s="53"/>
      <c r="C67" s="202"/>
    </row>
    <row r="68" spans="1:3" ht="15.75">
      <c r="A68" s="38" t="s">
        <v>72</v>
      </c>
      <c r="B68" s="47"/>
      <c r="C68" s="204"/>
    </row>
    <row r="69" spans="1:3" ht="15.75">
      <c r="A69" s="50" t="s">
        <v>73</v>
      </c>
      <c r="B69" s="238" t="s">
        <v>193</v>
      </c>
      <c r="C69" s="211" t="s">
        <v>174</v>
      </c>
    </row>
    <row r="70" spans="1:3" ht="25.5">
      <c r="A70" s="48" t="s">
        <v>74</v>
      </c>
      <c r="B70" s="238"/>
      <c r="C70" s="211" t="s">
        <v>194</v>
      </c>
    </row>
    <row r="71" spans="1:3" ht="15.75">
      <c r="A71" s="50" t="s">
        <v>66</v>
      </c>
      <c r="B71" s="51"/>
      <c r="C71" s="202"/>
    </row>
    <row r="72" spans="1:3" ht="31.5">
      <c r="A72" s="38" t="s">
        <v>75</v>
      </c>
      <c r="B72" s="47"/>
      <c r="C72" s="204"/>
    </row>
    <row r="73" spans="1:3" ht="15.75">
      <c r="A73" s="50" t="s">
        <v>76</v>
      </c>
      <c r="B73" s="212" t="s">
        <v>17</v>
      </c>
      <c r="C73" s="205"/>
    </row>
    <row r="74" spans="1:3" ht="15.75">
      <c r="A74" s="50" t="s">
        <v>77</v>
      </c>
      <c r="B74" s="213" t="s">
        <v>17</v>
      </c>
      <c r="C74" s="205"/>
    </row>
    <row r="75" spans="1:3" ht="15.75">
      <c r="A75" s="50" t="s">
        <v>78</v>
      </c>
      <c r="B75" s="51" t="s">
        <v>17</v>
      </c>
      <c r="C75" s="205"/>
    </row>
    <row r="76" spans="1:3" ht="15.75">
      <c r="A76" s="50" t="s">
        <v>79</v>
      </c>
      <c r="B76" s="213" t="s">
        <v>80</v>
      </c>
      <c r="C76" s="205"/>
    </row>
    <row r="77" spans="1:3" ht="15.75">
      <c r="A77" s="50" t="s">
        <v>81</v>
      </c>
      <c r="B77" s="51" t="s">
        <v>17</v>
      </c>
      <c r="C77" s="205"/>
    </row>
    <row r="78" spans="1:3" ht="15.75">
      <c r="A78" s="50" t="s">
        <v>82</v>
      </c>
      <c r="B78" s="51" t="s">
        <v>17</v>
      </c>
      <c r="C78" s="205"/>
    </row>
    <row r="79" spans="1:3" ht="15.75">
      <c r="A79" s="50" t="s">
        <v>83</v>
      </c>
      <c r="B79" s="51" t="s">
        <v>17</v>
      </c>
      <c r="C79" s="205"/>
    </row>
    <row r="80" spans="1:3" ht="15.75">
      <c r="A80" s="50" t="s">
        <v>84</v>
      </c>
      <c r="B80" s="51" t="s">
        <v>17</v>
      </c>
      <c r="C80" s="205"/>
    </row>
    <row r="81" spans="1:3" ht="15.75">
      <c r="A81" s="52" t="s">
        <v>85</v>
      </c>
      <c r="B81" s="51"/>
      <c r="C81" s="205"/>
    </row>
    <row r="82" spans="1:3" ht="47.25">
      <c r="A82" s="38" t="s">
        <v>86</v>
      </c>
      <c r="B82" s="47"/>
      <c r="C82" s="204"/>
    </row>
    <row r="83" spans="1:3" ht="15.75">
      <c r="A83" s="50" t="s">
        <v>87</v>
      </c>
      <c r="B83" s="213" t="s">
        <v>181</v>
      </c>
      <c r="C83" s="205"/>
    </row>
    <row r="84" spans="1:3" ht="15.75">
      <c r="A84" s="50" t="s">
        <v>88</v>
      </c>
      <c r="B84" s="213" t="s">
        <v>17</v>
      </c>
      <c r="C84" s="205"/>
    </row>
    <row r="85" spans="1:3" ht="15.75">
      <c r="A85" s="50" t="s">
        <v>89</v>
      </c>
      <c r="B85" s="51" t="s">
        <v>17</v>
      </c>
      <c r="C85" s="205" t="s">
        <v>175</v>
      </c>
    </row>
    <row r="86" spans="1:3" ht="15.75">
      <c r="A86" s="50" t="s">
        <v>90</v>
      </c>
      <c r="B86" s="213" t="s">
        <v>195</v>
      </c>
      <c r="C86" s="205"/>
    </row>
    <row r="87" spans="1:3" ht="15.75">
      <c r="A87" s="50" t="s">
        <v>91</v>
      </c>
      <c r="B87" s="51" t="s">
        <v>17</v>
      </c>
      <c r="C87" s="205"/>
    </row>
    <row r="88" spans="1:3" ht="15.75">
      <c r="A88" s="50" t="s">
        <v>92</v>
      </c>
      <c r="B88" s="51"/>
      <c r="C88" s="205"/>
    </row>
    <row r="89" spans="1:3" ht="15.75">
      <c r="A89" s="50" t="s">
        <v>93</v>
      </c>
      <c r="B89" s="213" t="s">
        <v>176</v>
      </c>
      <c r="C89" s="214"/>
    </row>
    <row r="90" spans="1:3" ht="15.75">
      <c r="A90" s="50" t="s">
        <v>94</v>
      </c>
      <c r="B90" s="51" t="s">
        <v>17</v>
      </c>
      <c r="C90" s="205"/>
    </row>
    <row r="91" spans="1:3" ht="15.75">
      <c r="A91" s="50" t="s">
        <v>95</v>
      </c>
      <c r="B91" s="51" t="s">
        <v>17</v>
      </c>
      <c r="C91" s="205"/>
    </row>
    <row r="92" spans="1:3" ht="15.75">
      <c r="A92" s="54" t="s">
        <v>66</v>
      </c>
      <c r="B92" s="53" t="s">
        <v>17</v>
      </c>
      <c r="C92" s="206"/>
    </row>
    <row r="93" spans="1:3" ht="15.75">
      <c r="A93" s="34" t="s">
        <v>96</v>
      </c>
      <c r="B93" s="35" t="s">
        <v>173</v>
      </c>
      <c r="C93" s="197"/>
    </row>
    <row r="94" spans="1:3" ht="47.25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28">
      <selection activeCell="A13" sqref="A13:IV13"/>
    </sheetView>
  </sheetViews>
  <sheetFormatPr defaultColWidth="9.140625" defaultRowHeight="12.75"/>
  <cols>
    <col min="1" max="1" width="32.421875" style="0" customWidth="1"/>
    <col min="2" max="2" width="6.00390625" style="0" customWidth="1"/>
    <col min="3" max="3" width="25.57421875" style="0" customWidth="1"/>
    <col min="4" max="4" width="13.421875" style="0" customWidth="1"/>
    <col min="5" max="5" width="10.14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8.5" customHeight="1">
      <c r="A1" s="55"/>
      <c r="B1" s="56"/>
      <c r="C1" s="55"/>
      <c r="D1" s="241" t="s">
        <v>99</v>
      </c>
      <c r="E1" s="241"/>
      <c r="F1" s="55"/>
      <c r="G1" s="55"/>
      <c r="H1" s="55"/>
      <c r="I1" s="57"/>
      <c r="J1" s="57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.75">
      <c r="A2" s="56"/>
      <c r="B2" s="56"/>
      <c r="C2" s="249" t="s">
        <v>1</v>
      </c>
      <c r="D2" s="249"/>
      <c r="E2" s="56"/>
      <c r="F2" s="56"/>
      <c r="G2" s="56"/>
      <c r="H2" s="55"/>
      <c r="I2" s="57"/>
      <c r="J2" s="5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62.25" customHeight="1">
      <c r="A3" s="56"/>
      <c r="B3" s="55"/>
      <c r="C3" s="250" t="s">
        <v>2</v>
      </c>
      <c r="D3" s="250"/>
      <c r="E3" s="56"/>
      <c r="F3" s="56"/>
      <c r="G3" s="56"/>
      <c r="H3" s="55"/>
      <c r="I3" s="57"/>
      <c r="J3" s="5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>
      <c r="A4" s="56"/>
      <c r="B4" s="56"/>
      <c r="C4" s="58"/>
      <c r="D4" s="59" t="s">
        <v>3</v>
      </c>
      <c r="E4" s="60"/>
      <c r="F4" s="56"/>
      <c r="G4" s="56"/>
      <c r="H4" s="55"/>
      <c r="I4" s="57"/>
      <c r="J4" s="5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6"/>
      <c r="B5" s="56"/>
      <c r="C5" s="61" t="s">
        <v>207</v>
      </c>
      <c r="D5" s="59"/>
      <c r="E5" s="62"/>
      <c r="F5" s="56"/>
      <c r="G5" s="56"/>
      <c r="H5" s="55"/>
      <c r="I5" s="57"/>
      <c r="J5" s="57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">
      <c r="A6" s="56"/>
      <c r="B6" s="56"/>
      <c r="C6" s="5" t="s">
        <v>4</v>
      </c>
      <c r="D6" s="63"/>
      <c r="E6" s="64"/>
      <c r="F6" s="56"/>
      <c r="G6" s="56"/>
      <c r="H6" s="55"/>
      <c r="I6" s="57"/>
      <c r="J6" s="57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">
      <c r="A7" s="56"/>
      <c r="B7" s="56"/>
      <c r="C7" s="6" t="s">
        <v>5</v>
      </c>
      <c r="D7" s="65"/>
      <c r="E7" s="64"/>
      <c r="F7" s="56"/>
      <c r="G7" s="56"/>
      <c r="H7" s="55"/>
      <c r="I7" s="57"/>
      <c r="J7" s="57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5.75">
      <c r="A8" s="249" t="s">
        <v>100</v>
      </c>
      <c r="B8" s="249"/>
      <c r="C8" s="249"/>
      <c r="D8" s="249"/>
      <c r="E8" s="249"/>
      <c r="F8" s="66"/>
      <c r="G8" s="66"/>
      <c r="H8" s="67"/>
      <c r="I8" s="68"/>
      <c r="J8" s="5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44.25" customHeight="1">
      <c r="A9" s="251" t="s">
        <v>101</v>
      </c>
      <c r="B9" s="251"/>
      <c r="C9" s="251"/>
      <c r="D9" s="251"/>
      <c r="E9" s="251"/>
      <c r="F9" s="66"/>
      <c r="G9" s="66"/>
      <c r="H9" s="67"/>
      <c r="I9" s="68"/>
      <c r="J9" s="5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5.75">
      <c r="A10" s="69"/>
      <c r="B10" s="69"/>
      <c r="C10" s="67"/>
      <c r="D10" s="69" t="s">
        <v>182</v>
      </c>
      <c r="E10" s="69"/>
      <c r="F10" s="66"/>
      <c r="G10" s="70">
        <v>226.4</v>
      </c>
      <c r="H10" s="71">
        <v>123.7</v>
      </c>
      <c r="I10" s="68"/>
      <c r="J10" s="5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10.25">
      <c r="A11" s="72"/>
      <c r="B11" s="252" t="s">
        <v>102</v>
      </c>
      <c r="C11" s="253"/>
      <c r="D11" s="73" t="s">
        <v>103</v>
      </c>
      <c r="E11" s="73" t="s">
        <v>104</v>
      </c>
      <c r="F11" s="73" t="s">
        <v>105</v>
      </c>
      <c r="G11" s="74"/>
      <c r="H11" s="75"/>
      <c r="I11" s="196" t="s">
        <v>106</v>
      </c>
      <c r="J11" s="5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ht="15">
      <c r="A12" s="76" t="s">
        <v>107</v>
      </c>
      <c r="B12" s="77"/>
      <c r="C12" s="77"/>
      <c r="D12" s="78"/>
      <c r="E12" s="78"/>
      <c r="F12" s="79"/>
      <c r="G12" s="80">
        <f>SUM(D13:D13)</f>
        <v>0</v>
      </c>
      <c r="H12" s="81">
        <f>F13</f>
        <v>0</v>
      </c>
      <c r="I12" s="57"/>
      <c r="J12" s="57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47.25">
      <c r="A13" s="82" t="s">
        <v>108</v>
      </c>
      <c r="B13" s="83"/>
      <c r="C13" s="84" t="s">
        <v>109</v>
      </c>
      <c r="D13" s="85">
        <v>0</v>
      </c>
      <c r="E13" s="85">
        <f>D13/$G$10/12</f>
        <v>0</v>
      </c>
      <c r="F13" s="86">
        <f>D13/$H$10/12</f>
        <v>0</v>
      </c>
      <c r="G13" s="87"/>
      <c r="H13" s="55"/>
      <c r="I13" s="57">
        <v>0.81</v>
      </c>
      <c r="J13" s="57" t="s">
        <v>110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5">
      <c r="A14" s="88" t="s">
        <v>111</v>
      </c>
      <c r="B14" s="89"/>
      <c r="C14" s="89"/>
      <c r="D14" s="90"/>
      <c r="E14" s="91"/>
      <c r="F14" s="92"/>
      <c r="G14" s="93">
        <f>SUM(D15:D22)</f>
        <v>18797.19682013834</v>
      </c>
      <c r="H14" s="94">
        <f>SUM(F15:F22)</f>
        <v>12.663161425584976</v>
      </c>
      <c r="I14" s="57"/>
      <c r="J14" s="5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31.5">
      <c r="A15" s="95" t="s">
        <v>112</v>
      </c>
      <c r="B15" s="96">
        <v>2</v>
      </c>
      <c r="C15" s="97" t="s">
        <v>109</v>
      </c>
      <c r="D15" s="98">
        <v>1613.2503045788824</v>
      </c>
      <c r="E15" s="99">
        <f aca="true" t="shared" si="0" ref="E15:E22">D15/$G$10/12</f>
        <v>0.593805324123558</v>
      </c>
      <c r="F15" s="100">
        <f aca="true" t="shared" si="1" ref="F15:F22">D15/$H$10/12</f>
        <v>1.0868029537718151</v>
      </c>
      <c r="G15" s="87"/>
      <c r="H15" s="55"/>
      <c r="I15" s="57">
        <v>1.3</v>
      </c>
      <c r="J15" s="57" t="s">
        <v>110</v>
      </c>
      <c r="K15" s="55"/>
      <c r="L15" s="55"/>
      <c r="M15" s="101"/>
      <c r="N15" s="130"/>
      <c r="O15" s="130"/>
      <c r="P15" s="130"/>
      <c r="Q15" s="130"/>
      <c r="R15" s="130"/>
      <c r="S15" s="130"/>
      <c r="T15" s="130"/>
      <c r="U15" s="130"/>
      <c r="V15" s="55"/>
      <c r="W15" s="55"/>
      <c r="X15" s="55"/>
      <c r="Y15" s="55"/>
    </row>
    <row r="16" spans="1:25" ht="31.5">
      <c r="A16" s="82" t="s">
        <v>196</v>
      </c>
      <c r="B16" s="83">
        <v>2</v>
      </c>
      <c r="C16" s="102" t="s">
        <v>109</v>
      </c>
      <c r="D16" s="103">
        <v>1300.77915680974</v>
      </c>
      <c r="E16" s="99">
        <f t="shared" si="0"/>
        <v>0.47879091460900325</v>
      </c>
      <c r="F16" s="100">
        <f t="shared" si="1"/>
        <v>0.8762996205940042</v>
      </c>
      <c r="G16" s="87"/>
      <c r="H16" s="55"/>
      <c r="I16" s="57"/>
      <c r="J16" s="5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31.5">
      <c r="A17" s="82" t="s">
        <v>113</v>
      </c>
      <c r="B17" s="83"/>
      <c r="C17" s="102" t="s">
        <v>109</v>
      </c>
      <c r="D17" s="103">
        <v>0</v>
      </c>
      <c r="E17" s="99">
        <f t="shared" si="0"/>
        <v>0</v>
      </c>
      <c r="F17" s="100">
        <f t="shared" si="1"/>
        <v>0</v>
      </c>
      <c r="G17" s="87"/>
      <c r="H17" s="55"/>
      <c r="I17" s="57"/>
      <c r="J17" s="5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31.5">
      <c r="A18" s="82" t="s">
        <v>114</v>
      </c>
      <c r="B18" s="83">
        <v>2</v>
      </c>
      <c r="C18" s="102" t="s">
        <v>109</v>
      </c>
      <c r="D18" s="103">
        <v>1597.5342763873575</v>
      </c>
      <c r="E18" s="99">
        <f t="shared" si="0"/>
        <v>0.5880205669859236</v>
      </c>
      <c r="F18" s="100">
        <f t="shared" si="1"/>
        <v>1.0762154920421432</v>
      </c>
      <c r="G18" s="55"/>
      <c r="H18" s="55"/>
      <c r="I18" s="57"/>
      <c r="J18" s="5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60">
      <c r="A19" s="82" t="s">
        <v>115</v>
      </c>
      <c r="B19" s="104">
        <v>1</v>
      </c>
      <c r="C19" s="105" t="s">
        <v>116</v>
      </c>
      <c r="D19" s="103">
        <v>2221.495232362359</v>
      </c>
      <c r="E19" s="99">
        <f t="shared" si="0"/>
        <v>0.8176881744561096</v>
      </c>
      <c r="F19" s="100">
        <f t="shared" si="1"/>
        <v>1.4965610565631629</v>
      </c>
      <c r="G19" s="87"/>
      <c r="H19" s="55"/>
      <c r="I19" s="57"/>
      <c r="J19" s="57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31.5">
      <c r="A20" s="82" t="s">
        <v>197</v>
      </c>
      <c r="B20" s="216">
        <v>10.916666666666666</v>
      </c>
      <c r="C20" s="84" t="s">
        <v>198</v>
      </c>
      <c r="D20" s="103">
        <v>623.98575</v>
      </c>
      <c r="E20" s="99">
        <f t="shared" si="0"/>
        <v>0.22967673365724384</v>
      </c>
      <c r="F20" s="100">
        <f t="shared" si="1"/>
        <v>0.42036226758286177</v>
      </c>
      <c r="G20" s="87"/>
      <c r="H20" s="55"/>
      <c r="I20" s="57"/>
      <c r="J20" s="5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31.5">
      <c r="A21" s="217" t="s">
        <v>199</v>
      </c>
      <c r="B21" s="218"/>
      <c r="C21" s="84" t="s">
        <v>109</v>
      </c>
      <c r="D21" s="103">
        <v>6808.672</v>
      </c>
      <c r="E21" s="99">
        <f t="shared" si="0"/>
        <v>2.5061366313309774</v>
      </c>
      <c r="F21" s="100">
        <f>D21/$H$10/12</f>
        <v>4.586817569388304</v>
      </c>
      <c r="G21" s="87"/>
      <c r="H21" s="55"/>
      <c r="I21" s="57"/>
      <c r="J21" s="57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31.5">
      <c r="A22" s="106" t="s">
        <v>117</v>
      </c>
      <c r="B22" s="107"/>
      <c r="C22" s="108" t="s">
        <v>109</v>
      </c>
      <c r="D22" s="109">
        <v>4631.4801</v>
      </c>
      <c r="E22" s="110">
        <f t="shared" si="0"/>
        <v>1.7047556316254415</v>
      </c>
      <c r="F22" s="100">
        <f t="shared" si="1"/>
        <v>3.120102465642684</v>
      </c>
      <c r="G22" s="87"/>
      <c r="H22" s="55"/>
      <c r="I22" s="57"/>
      <c r="J22" s="5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15">
      <c r="A23" s="111" t="s">
        <v>118</v>
      </c>
      <c r="B23" s="112"/>
      <c r="C23" s="112"/>
      <c r="D23" s="113"/>
      <c r="E23" s="114"/>
      <c r="F23" s="115"/>
      <c r="G23" s="117">
        <f>SUM(D24:D28)</f>
        <v>9855.645072878791</v>
      </c>
      <c r="H23" s="118">
        <f>SUM(F24:F28)</f>
        <v>6.639480647317968</v>
      </c>
      <c r="I23" s="57"/>
      <c r="J23" s="57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31.5">
      <c r="A24" s="95" t="s">
        <v>119</v>
      </c>
      <c r="B24" s="96">
        <v>1</v>
      </c>
      <c r="C24" s="97" t="s">
        <v>120</v>
      </c>
      <c r="D24" s="116">
        <v>0</v>
      </c>
      <c r="E24" s="99">
        <f>D24/$G$10/12</f>
        <v>0</v>
      </c>
      <c r="F24" s="100">
        <f>D24/$H$10/12</f>
        <v>0</v>
      </c>
      <c r="G24" s="87"/>
      <c r="H24" s="55"/>
      <c r="I24" s="57"/>
      <c r="J24" s="5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78.75">
      <c r="A25" s="219" t="s">
        <v>200</v>
      </c>
      <c r="B25" s="83">
        <v>0</v>
      </c>
      <c r="C25" s="102" t="s">
        <v>120</v>
      </c>
      <c r="D25" s="116">
        <v>0</v>
      </c>
      <c r="E25" s="99">
        <f>D25/$G$10/12</f>
        <v>0</v>
      </c>
      <c r="F25" s="100">
        <f>D25/$H$10/12</f>
        <v>0</v>
      </c>
      <c r="G25" s="87"/>
      <c r="H25" s="55"/>
      <c r="I25" s="120" t="s">
        <v>123</v>
      </c>
      <c r="J25" s="121" t="s">
        <v>124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47.25">
      <c r="A26" s="82" t="s">
        <v>121</v>
      </c>
      <c r="B26" s="104">
        <v>1</v>
      </c>
      <c r="C26" s="119" t="s">
        <v>122</v>
      </c>
      <c r="D26" s="116">
        <v>0</v>
      </c>
      <c r="E26" s="99">
        <f>D26/$G$10/12</f>
        <v>0</v>
      </c>
      <c r="F26" s="100">
        <f>D26/$H$10/12</f>
        <v>0</v>
      </c>
      <c r="G26" s="55"/>
      <c r="H26" s="55"/>
      <c r="I26" s="57">
        <v>0.38</v>
      </c>
      <c r="J26" s="57" t="s">
        <v>110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63">
      <c r="A27" s="82" t="s">
        <v>125</v>
      </c>
      <c r="B27" s="83">
        <v>2</v>
      </c>
      <c r="C27" s="102" t="s">
        <v>120</v>
      </c>
      <c r="D27" s="116">
        <v>1223.7217883881572</v>
      </c>
      <c r="E27" s="99">
        <f>D27/$G$10/12</f>
        <v>0.45042763117938645</v>
      </c>
      <c r="F27" s="100">
        <f>D27/$H$10/12</f>
        <v>0.8243881624819167</v>
      </c>
      <c r="G27" s="87"/>
      <c r="H27" s="55"/>
      <c r="I27" s="120" t="s">
        <v>127</v>
      </c>
      <c r="J27" s="121" t="s">
        <v>128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47.25">
      <c r="A28" s="106" t="s">
        <v>201</v>
      </c>
      <c r="B28" s="107">
        <v>1</v>
      </c>
      <c r="C28" s="108" t="s">
        <v>126</v>
      </c>
      <c r="D28" s="116">
        <v>8631.923284490635</v>
      </c>
      <c r="E28" s="99">
        <f>D28/$G$10/12</f>
        <v>3.1772391359285312</v>
      </c>
      <c r="F28" s="100">
        <f>D28/$H$10/12</f>
        <v>5.815092484836051</v>
      </c>
      <c r="G28" s="87"/>
      <c r="H28" s="55"/>
      <c r="I28" s="57">
        <v>1.82</v>
      </c>
      <c r="J28" s="57" t="s">
        <v>130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15.75" customHeight="1">
      <c r="A29" s="122" t="s">
        <v>129</v>
      </c>
      <c r="B29" s="123"/>
      <c r="C29" s="123"/>
      <c r="D29" s="124"/>
      <c r="E29" s="123"/>
      <c r="F29" s="125"/>
      <c r="G29" s="126">
        <f>SUM(D30:D40)</f>
        <v>2070.1504799374825</v>
      </c>
      <c r="H29" s="127">
        <f>SUM(F30:F40)</f>
        <v>1.3946042036765576</v>
      </c>
      <c r="I29" s="57"/>
      <c r="J29" s="57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30">
      <c r="A30" s="243" t="s">
        <v>131</v>
      </c>
      <c r="B30" s="245" t="s">
        <v>132</v>
      </c>
      <c r="C30" s="246"/>
      <c r="D30" s="116"/>
      <c r="E30" s="99"/>
      <c r="F30" s="100">
        <f aca="true" t="shared" si="2" ref="F30:F40">D30/$H$10/12</f>
        <v>0</v>
      </c>
      <c r="G30" s="129"/>
      <c r="H30" s="130"/>
      <c r="I30" s="120">
        <v>72.08</v>
      </c>
      <c r="J30" s="121" t="s">
        <v>134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1:25" ht="15.75" customHeight="1">
      <c r="A31" s="244"/>
      <c r="B31" s="83">
        <v>2</v>
      </c>
      <c r="C31" s="128" t="s">
        <v>133</v>
      </c>
      <c r="D31" s="116">
        <v>0</v>
      </c>
      <c r="E31" s="99">
        <f>D31/$G$10/12</f>
        <v>0</v>
      </c>
      <c r="F31" s="100">
        <f t="shared" si="2"/>
        <v>0</v>
      </c>
      <c r="G31" s="129"/>
      <c r="H31" s="130"/>
      <c r="I31" s="131"/>
      <c r="J31" s="57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1:25" ht="15.75">
      <c r="A32" s="244"/>
      <c r="B32" s="247" t="s">
        <v>202</v>
      </c>
      <c r="C32" s="248"/>
      <c r="D32" s="116"/>
      <c r="E32" s="99"/>
      <c r="F32" s="100">
        <f t="shared" si="2"/>
        <v>0</v>
      </c>
      <c r="G32" s="129"/>
      <c r="H32" s="130"/>
      <c r="I32" s="131">
        <v>0.16</v>
      </c>
      <c r="J32" s="57" t="s">
        <v>130</v>
      </c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1:25" ht="15.75" customHeight="1">
      <c r="A33" s="244"/>
      <c r="B33" s="83">
        <v>2</v>
      </c>
      <c r="C33" s="128" t="s">
        <v>133</v>
      </c>
      <c r="D33" s="116">
        <v>615.160222619456</v>
      </c>
      <c r="E33" s="99">
        <f>D33/$G$10/12</f>
        <v>0.22642823270739695</v>
      </c>
      <c r="F33" s="100">
        <f t="shared" si="2"/>
        <v>0.4144167492720668</v>
      </c>
      <c r="G33" s="129"/>
      <c r="H33" s="130"/>
      <c r="I33" s="131"/>
      <c r="J33" s="57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1:25" ht="15.75">
      <c r="A34" s="244"/>
      <c r="B34" s="247" t="s">
        <v>135</v>
      </c>
      <c r="C34" s="248"/>
      <c r="D34" s="116"/>
      <c r="E34" s="99"/>
      <c r="F34" s="100">
        <f t="shared" si="2"/>
        <v>0</v>
      </c>
      <c r="G34" s="129"/>
      <c r="H34" s="130"/>
      <c r="I34" s="131"/>
      <c r="J34" s="57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1:25" ht="15.75" customHeight="1">
      <c r="A35" s="244"/>
      <c r="B35" s="83">
        <v>12</v>
      </c>
      <c r="C35" s="128" t="s">
        <v>133</v>
      </c>
      <c r="D35" s="116">
        <v>192.10007351943605</v>
      </c>
      <c r="E35" s="99">
        <f>D35/$G$10/12</f>
        <v>0.0707082131623366</v>
      </c>
      <c r="F35" s="100">
        <f t="shared" si="2"/>
        <v>0.12941260679024255</v>
      </c>
      <c r="G35" s="129"/>
      <c r="H35" s="130"/>
      <c r="I35" s="131"/>
      <c r="J35" s="57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1:25" ht="30">
      <c r="A36" s="244"/>
      <c r="B36" s="247" t="s">
        <v>136</v>
      </c>
      <c r="C36" s="248"/>
      <c r="D36" s="116"/>
      <c r="E36" s="99"/>
      <c r="F36" s="100">
        <f t="shared" si="2"/>
        <v>0</v>
      </c>
      <c r="G36" s="129"/>
      <c r="H36" s="130"/>
      <c r="I36" s="120" t="s">
        <v>137</v>
      </c>
      <c r="J36" s="121" t="s">
        <v>138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ht="15.75" customHeight="1">
      <c r="A37" s="244"/>
      <c r="B37" s="83">
        <v>12</v>
      </c>
      <c r="C37" s="128" t="s">
        <v>120</v>
      </c>
      <c r="D37" s="116">
        <v>447.8501837985903</v>
      </c>
      <c r="E37" s="99">
        <f>D37/$G$10/12</f>
        <v>0.164844737852838</v>
      </c>
      <c r="F37" s="100">
        <f t="shared" si="2"/>
        <v>0.30170451616719907</v>
      </c>
      <c r="G37" s="129"/>
      <c r="H37" s="130"/>
      <c r="I37" s="131"/>
      <c r="J37" s="57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25" ht="15.75">
      <c r="A38" s="132" t="s">
        <v>139</v>
      </c>
      <c r="B38" s="254" t="s">
        <v>140</v>
      </c>
      <c r="C38" s="255"/>
      <c r="D38" s="116">
        <v>815.04</v>
      </c>
      <c r="E38" s="99">
        <f>D38/$G$10/12</f>
        <v>0.3</v>
      </c>
      <c r="F38" s="100">
        <f t="shared" si="2"/>
        <v>0.5490703314470493</v>
      </c>
      <c r="G38" s="129"/>
      <c r="H38" s="130"/>
      <c r="I38" s="131">
        <v>0.97</v>
      </c>
      <c r="J38" s="57" t="s">
        <v>110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1:25" ht="15.75">
      <c r="A39" s="133" t="s">
        <v>141</v>
      </c>
      <c r="B39" s="134">
        <v>1</v>
      </c>
      <c r="C39" s="135" t="s">
        <v>120</v>
      </c>
      <c r="D39" s="116">
        <v>0</v>
      </c>
      <c r="E39" s="99">
        <f>D39/$G$10/12</f>
        <v>0</v>
      </c>
      <c r="F39" s="100">
        <f t="shared" si="2"/>
        <v>0</v>
      </c>
      <c r="G39" s="129"/>
      <c r="H39" s="130"/>
      <c r="I39" s="242">
        <v>1.46</v>
      </c>
      <c r="J39" s="242" t="s">
        <v>110</v>
      </c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pans="1:25" ht="15.75">
      <c r="A40" s="133" t="s">
        <v>142</v>
      </c>
      <c r="B40" s="136">
        <v>1</v>
      </c>
      <c r="C40" s="137" t="s">
        <v>120</v>
      </c>
      <c r="D40" s="116">
        <v>0</v>
      </c>
      <c r="E40" s="99">
        <f>D40/$G$10/12</f>
        <v>0</v>
      </c>
      <c r="F40" s="100">
        <f t="shared" si="2"/>
        <v>0</v>
      </c>
      <c r="G40" s="129"/>
      <c r="H40" s="130"/>
      <c r="I40" s="242"/>
      <c r="J40" s="242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1:25" ht="15">
      <c r="A41" s="138" t="s">
        <v>203</v>
      </c>
      <c r="B41" s="139"/>
      <c r="C41" s="139"/>
      <c r="D41" s="140">
        <f>SUM(D13:D40)</f>
        <v>30722.992372954614</v>
      </c>
      <c r="E41" s="140">
        <f>SUM(E13:E40)</f>
        <v>11.308521927618749</v>
      </c>
      <c r="F41" s="141"/>
      <c r="G41" s="142"/>
      <c r="H41" s="143"/>
      <c r="I41" s="57"/>
      <c r="J41" s="57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5.75">
      <c r="A42" s="220" t="s">
        <v>204</v>
      </c>
      <c r="B42" s="221"/>
      <c r="C42" s="221"/>
      <c r="D42" s="222">
        <f>D41*0.1</f>
        <v>3072.2992372954614</v>
      </c>
      <c r="E42" s="221"/>
      <c r="F42" s="223"/>
      <c r="G42" s="224"/>
      <c r="H42" s="225"/>
      <c r="I42" s="57"/>
      <c r="J42" s="57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138" t="s">
        <v>205</v>
      </c>
      <c r="B43" s="139"/>
      <c r="C43" s="139"/>
      <c r="D43" s="226">
        <f>D41+D42</f>
        <v>33795.291610250075</v>
      </c>
      <c r="E43" s="227">
        <f>D43/$G$10/12</f>
        <v>12.439374120380622</v>
      </c>
      <c r="F43" s="141"/>
      <c r="G43" s="228">
        <f>G12+G14+G23+G29+G41+D42</f>
        <v>33795.291610250075</v>
      </c>
      <c r="H43" s="143"/>
      <c r="I43" s="57"/>
      <c r="J43" s="57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 customHeight="1" hidden="1">
      <c r="A44" s="144"/>
      <c r="B44" s="145"/>
      <c r="C44" s="145"/>
      <c r="D44" s="229"/>
      <c r="E44" s="146"/>
      <c r="F44" s="147"/>
      <c r="G44" s="152"/>
      <c r="H44" s="152"/>
      <c r="I44" s="68"/>
      <c r="J44" s="57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</row>
    <row r="45" spans="1:25" ht="15.75" customHeight="1" hidden="1">
      <c r="A45" s="148" t="s">
        <v>143</v>
      </c>
      <c r="B45" s="149">
        <f>G10-C45</f>
        <v>0</v>
      </c>
      <c r="C45" s="148">
        <v>226.4</v>
      </c>
      <c r="D45" s="228">
        <v>32301.53582100251</v>
      </c>
      <c r="E45" s="150">
        <f>D45/C45/12</f>
        <v>11.889552348720004</v>
      </c>
      <c r="F45" s="230"/>
      <c r="G45" s="193" t="s">
        <v>144</v>
      </c>
      <c r="H45" s="151">
        <f>E43/E45</f>
        <v>1.0462441104201716</v>
      </c>
      <c r="I45" s="57"/>
      <c r="J45" s="57"/>
      <c r="K45" s="55" t="s">
        <v>144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5.75" customHeight="1" hidden="1">
      <c r="A46" s="55"/>
      <c r="B46" s="55"/>
      <c r="C46" s="55"/>
      <c r="D46" s="231">
        <f>D45/1.18</f>
        <v>27374.18289915467</v>
      </c>
      <c r="E46" s="154">
        <f>E45/1.18</f>
        <v>10.075891820949156</v>
      </c>
      <c r="F46" s="190"/>
      <c r="G46" s="194" t="s">
        <v>145</v>
      </c>
      <c r="H46" s="155">
        <f>E43/E46</f>
        <v>1.2345680502958023</v>
      </c>
      <c r="I46" s="57"/>
      <c r="J46" s="57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5" customHeight="1" hidden="1">
      <c r="A47" s="55"/>
      <c r="B47" s="55"/>
      <c r="C47" s="55"/>
      <c r="D47" s="146"/>
      <c r="E47" s="146"/>
      <c r="F47" s="191"/>
      <c r="G47" s="84"/>
      <c r="H47" s="156"/>
      <c r="I47" s="57"/>
      <c r="J47" s="57"/>
      <c r="K47" s="55" t="s">
        <v>146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5" customHeight="1" hidden="1">
      <c r="A48" s="55"/>
      <c r="B48" s="55"/>
      <c r="C48" s="55"/>
      <c r="D48" s="157">
        <f>E48*G10*12</f>
        <v>21571.392000000003</v>
      </c>
      <c r="E48" s="157">
        <v>7.94</v>
      </c>
      <c r="F48" s="157"/>
      <c r="G48" s="157" t="s">
        <v>146</v>
      </c>
      <c r="H48" s="158">
        <f>E43/E48</f>
        <v>1.5666718035743856</v>
      </c>
      <c r="I48" s="57"/>
      <c r="J48" s="57"/>
      <c r="K48" s="55" t="s">
        <v>148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5" customHeight="1" hidden="1">
      <c r="A49" s="55"/>
      <c r="B49" s="55"/>
      <c r="C49" s="55"/>
      <c r="D49" s="159">
        <f>D43-D48</f>
        <v>12223.899610250071</v>
      </c>
      <c r="E49" s="159">
        <f>E43-E48</f>
        <v>4.4993741203806215</v>
      </c>
      <c r="F49" s="192"/>
      <c r="G49" s="192" t="s">
        <v>147</v>
      </c>
      <c r="H49" s="55"/>
      <c r="I49" s="57"/>
      <c r="J49" s="57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5">
      <c r="A50" s="55"/>
      <c r="B50" s="55"/>
      <c r="C50" s="55"/>
      <c r="D50" s="55"/>
      <c r="E50" s="55"/>
      <c r="F50" s="55"/>
      <c r="G50" s="55"/>
      <c r="H50" s="55"/>
      <c r="I50" s="57"/>
      <c r="J50" s="57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5">
      <c r="A51" s="55"/>
      <c r="B51" s="55"/>
      <c r="C51" s="55"/>
      <c r="D51" s="55"/>
      <c r="E51" s="55"/>
      <c r="F51" s="55"/>
      <c r="G51" s="55"/>
      <c r="H51" s="55"/>
      <c r="I51" s="57"/>
      <c r="J51" s="57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5">
      <c r="A52" s="55"/>
      <c r="B52" s="55"/>
      <c r="C52" s="55"/>
      <c r="D52" s="55"/>
      <c r="E52" s="55"/>
      <c r="F52" s="55"/>
      <c r="G52" s="55"/>
      <c r="H52" s="55"/>
      <c r="I52" s="57"/>
      <c r="J52" s="57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5">
      <c r="A53" s="55"/>
      <c r="B53" s="55"/>
      <c r="C53" s="55"/>
      <c r="D53" s="55"/>
      <c r="E53" s="55"/>
      <c r="F53" s="55"/>
      <c r="G53" s="55"/>
      <c r="H53" s="55"/>
      <c r="I53" s="57"/>
      <c r="J53" s="57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5">
      <c r="A54" s="55"/>
      <c r="B54" s="55"/>
      <c r="C54" s="55"/>
      <c r="D54" s="55"/>
      <c r="E54" s="55"/>
      <c r="F54" s="55"/>
      <c r="G54" s="55"/>
      <c r="H54" s="55"/>
      <c r="I54" s="57"/>
      <c r="J54" s="57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5">
      <c r="A55" s="55"/>
      <c r="B55" s="55"/>
      <c r="C55" s="55"/>
      <c r="D55" s="55"/>
      <c r="E55" s="55"/>
      <c r="F55" s="55"/>
      <c r="G55" s="55"/>
      <c r="H55" s="55"/>
      <c r="I55" s="57"/>
      <c r="J55" s="57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5">
      <c r="A56" s="55"/>
      <c r="B56" s="55"/>
      <c r="C56" s="55"/>
      <c r="D56" s="55"/>
      <c r="E56" s="55"/>
      <c r="F56" s="55"/>
      <c r="G56" s="55"/>
      <c r="H56" s="55"/>
      <c r="I56" s="57"/>
      <c r="J56" s="57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5">
      <c r="A57" s="55"/>
      <c r="B57" s="55"/>
      <c r="C57" s="55"/>
      <c r="D57" s="55"/>
      <c r="E57" s="55"/>
      <c r="F57" s="55"/>
      <c r="G57" s="55"/>
      <c r="H57" s="55"/>
      <c r="I57" s="57"/>
      <c r="J57" s="57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5">
      <c r="A58" s="55"/>
      <c r="B58" s="55"/>
      <c r="C58" s="55"/>
      <c r="D58" s="55"/>
      <c r="E58" s="55"/>
      <c r="F58" s="55"/>
      <c r="G58" s="55"/>
      <c r="H58" s="55"/>
      <c r="I58" s="57"/>
      <c r="J58" s="57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5">
      <c r="A59" s="55"/>
      <c r="B59" s="55"/>
      <c r="C59" s="55"/>
      <c r="D59" s="55"/>
      <c r="E59" s="55"/>
      <c r="F59" s="55"/>
      <c r="G59" s="55"/>
      <c r="H59" s="55"/>
      <c r="I59" s="57"/>
      <c r="J59" s="57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5">
      <c r="A60" s="55"/>
      <c r="B60" s="55"/>
      <c r="C60" s="55"/>
      <c r="D60" s="55"/>
      <c r="E60" s="55"/>
      <c r="F60" s="55"/>
      <c r="G60" s="55"/>
      <c r="H60" s="55"/>
      <c r="I60" s="57"/>
      <c r="J60" s="57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5">
      <c r="A61" s="55"/>
      <c r="B61" s="55"/>
      <c r="C61" s="55"/>
      <c r="D61" s="55"/>
      <c r="E61" s="55"/>
      <c r="F61" s="55"/>
      <c r="G61" s="55"/>
      <c r="H61" s="55"/>
      <c r="I61" s="57"/>
      <c r="J61" s="57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5">
      <c r="A62" s="55"/>
      <c r="B62" s="55"/>
      <c r="C62" s="55"/>
      <c r="D62" s="55"/>
      <c r="E62" s="55"/>
      <c r="F62" s="55"/>
      <c r="G62" s="55"/>
      <c r="H62" s="55"/>
      <c r="I62" s="57"/>
      <c r="J62" s="57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5">
      <c r="A63" s="55"/>
      <c r="B63" s="55"/>
      <c r="C63" s="55"/>
      <c r="D63" s="55"/>
      <c r="E63" s="55"/>
      <c r="F63" s="55"/>
      <c r="G63" s="55"/>
      <c r="H63" s="55"/>
      <c r="I63" s="57"/>
      <c r="J63" s="57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15">
      <c r="A64" s="55"/>
      <c r="B64" s="55"/>
      <c r="C64" s="55"/>
      <c r="D64" s="55"/>
      <c r="E64" s="55"/>
      <c r="F64" s="55"/>
      <c r="G64" s="55"/>
      <c r="H64" s="55"/>
      <c r="I64" s="57"/>
      <c r="J64" s="57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15">
      <c r="A65" s="55"/>
      <c r="B65" s="55"/>
      <c r="C65" s="55"/>
      <c r="D65" s="55"/>
      <c r="E65" s="55"/>
      <c r="F65" s="55"/>
      <c r="G65" s="55"/>
      <c r="H65" s="55"/>
      <c r="I65" s="57"/>
      <c r="J65" s="57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5">
      <c r="A66" s="55"/>
      <c r="B66" s="55"/>
      <c r="C66" s="55"/>
      <c r="D66" s="55"/>
      <c r="E66" s="55"/>
      <c r="F66" s="55"/>
      <c r="G66" s="55"/>
      <c r="H66" s="55"/>
      <c r="I66" s="57"/>
      <c r="J66" s="57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15">
      <c r="A67" s="55"/>
      <c r="B67" s="55"/>
      <c r="C67" s="55"/>
      <c r="D67" s="55"/>
      <c r="E67" s="55"/>
      <c r="F67" s="55"/>
      <c r="G67" s="55"/>
      <c r="H67" s="55"/>
      <c r="I67" s="57"/>
      <c r="J67" s="57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15">
      <c r="A68" s="55"/>
      <c r="B68" s="55"/>
      <c r="C68" s="55"/>
      <c r="D68" s="55"/>
      <c r="E68" s="55"/>
      <c r="F68" s="55"/>
      <c r="G68" s="55"/>
      <c r="H68" s="55"/>
      <c r="I68" s="57"/>
      <c r="J68" s="57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15">
      <c r="A69" s="55"/>
      <c r="B69" s="55"/>
      <c r="C69" s="55"/>
      <c r="D69" s="55"/>
      <c r="E69" s="55"/>
      <c r="F69" s="55"/>
      <c r="G69" s="55"/>
      <c r="H69" s="55"/>
      <c r="I69" s="57"/>
      <c r="J69" s="57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15">
      <c r="A70" s="55"/>
      <c r="B70" s="55"/>
      <c r="C70" s="55"/>
      <c r="D70" s="55"/>
      <c r="E70" s="55"/>
      <c r="F70" s="55"/>
      <c r="G70" s="55"/>
      <c r="H70" s="55"/>
      <c r="I70" s="57"/>
      <c r="J70" s="57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15">
      <c r="A71" s="55"/>
      <c r="B71" s="55"/>
      <c r="C71" s="55"/>
      <c r="D71" s="55"/>
      <c r="E71" s="55"/>
      <c r="F71" s="55"/>
      <c r="G71" s="55"/>
      <c r="H71" s="55"/>
      <c r="I71" s="57"/>
      <c r="J71" s="57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15">
      <c r="A72" s="55"/>
      <c r="B72" s="55"/>
      <c r="C72" s="55"/>
      <c r="D72" s="55"/>
      <c r="E72" s="55"/>
      <c r="F72" s="55"/>
      <c r="G72" s="55"/>
      <c r="H72" s="55"/>
      <c r="I72" s="57"/>
      <c r="J72" s="57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15">
      <c r="A73" s="55"/>
      <c r="B73" s="55"/>
      <c r="C73" s="55"/>
      <c r="D73" s="55"/>
      <c r="E73" s="55"/>
      <c r="F73" s="55"/>
      <c r="G73" s="55"/>
      <c r="H73" s="55"/>
      <c r="I73" s="57"/>
      <c r="J73" s="57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18" ht="15">
      <c r="A74" s="55"/>
      <c r="B74" s="55"/>
      <c r="C74" s="55"/>
      <c r="D74" s="55"/>
      <c r="E74" s="55"/>
      <c r="F74" s="55"/>
      <c r="G74" s="55"/>
      <c r="H74" s="55"/>
      <c r="I74" s="57"/>
      <c r="J74" s="57"/>
      <c r="K74" s="55"/>
      <c r="L74" s="55"/>
      <c r="M74" s="55"/>
      <c r="N74" s="55"/>
      <c r="O74" s="55"/>
      <c r="P74" s="55"/>
      <c r="Q74" s="55"/>
      <c r="R74" s="55"/>
    </row>
    <row r="75" spans="1:18" ht="15">
      <c r="A75" s="55"/>
      <c r="B75" s="55"/>
      <c r="C75" s="55"/>
      <c r="D75" s="55"/>
      <c r="E75" s="55"/>
      <c r="F75" s="55"/>
      <c r="G75" s="55"/>
      <c r="H75" s="55"/>
      <c r="I75" s="57"/>
      <c r="J75" s="57"/>
      <c r="K75" s="55"/>
      <c r="L75" s="55"/>
      <c r="M75" s="55"/>
      <c r="N75" s="55"/>
      <c r="O75" s="55"/>
      <c r="P75" s="55"/>
      <c r="Q75" s="55"/>
      <c r="R75" s="55"/>
    </row>
    <row r="76" spans="1:18" ht="15">
      <c r="A76" s="55"/>
      <c r="B76" s="55"/>
      <c r="C76" s="55"/>
      <c r="D76" s="55"/>
      <c r="E76" s="55"/>
      <c r="F76" s="55"/>
      <c r="G76" s="55"/>
      <c r="H76" s="55"/>
      <c r="I76" s="57"/>
      <c r="J76" s="57"/>
      <c r="K76" s="55"/>
      <c r="L76" s="55"/>
      <c r="M76" s="55"/>
      <c r="N76" s="55"/>
      <c r="O76" s="55"/>
      <c r="P76" s="55"/>
      <c r="Q76" s="55"/>
      <c r="R76" s="55"/>
    </row>
    <row r="77" spans="1:18" ht="15">
      <c r="A77" s="55"/>
      <c r="B77" s="55"/>
      <c r="C77" s="55"/>
      <c r="D77" s="55"/>
      <c r="E77" s="55"/>
      <c r="F77" s="55"/>
      <c r="G77" s="55"/>
      <c r="H77" s="55"/>
      <c r="I77" s="57"/>
      <c r="J77" s="57"/>
      <c r="K77" s="55"/>
      <c r="L77" s="55"/>
      <c r="M77" s="55"/>
      <c r="N77" s="55"/>
      <c r="O77" s="55"/>
      <c r="P77" s="55"/>
      <c r="Q77" s="55"/>
      <c r="R77" s="55"/>
    </row>
    <row r="78" spans="1:18" ht="15">
      <c r="A78" s="55"/>
      <c r="B78" s="55"/>
      <c r="C78" s="55"/>
      <c r="D78" s="55"/>
      <c r="E78" s="55"/>
      <c r="F78" s="55"/>
      <c r="G78" s="55"/>
      <c r="H78" s="55"/>
      <c r="I78" s="57"/>
      <c r="J78" s="57"/>
      <c r="K78" s="55"/>
      <c r="L78" s="55"/>
      <c r="M78" s="55"/>
      <c r="N78" s="55"/>
      <c r="O78" s="55"/>
      <c r="P78" s="55"/>
      <c r="Q78" s="55"/>
      <c r="R78" s="55"/>
    </row>
    <row r="79" spans="1:18" ht="15">
      <c r="A79" s="55"/>
      <c r="B79" s="55"/>
      <c r="C79" s="55"/>
      <c r="D79" s="55"/>
      <c r="E79" s="55"/>
      <c r="F79" s="55"/>
      <c r="G79" s="55"/>
      <c r="H79" s="55"/>
      <c r="I79" s="57"/>
      <c r="J79" s="57"/>
      <c r="K79" s="55"/>
      <c r="L79" s="55"/>
      <c r="M79" s="55"/>
      <c r="N79" s="55"/>
      <c r="O79" s="55"/>
      <c r="P79" s="55"/>
      <c r="Q79" s="55"/>
      <c r="R79" s="55"/>
    </row>
    <row r="80" spans="1:18" ht="15">
      <c r="A80" s="55"/>
      <c r="B80" s="55"/>
      <c r="C80" s="55"/>
      <c r="D80" s="55"/>
      <c r="E80" s="55"/>
      <c r="F80" s="55"/>
      <c r="G80" s="55"/>
      <c r="H80" s="55"/>
      <c r="I80" s="57"/>
      <c r="J80" s="57"/>
      <c r="K80" s="55"/>
      <c r="L80" s="55"/>
      <c r="M80" s="55"/>
      <c r="N80" s="55"/>
      <c r="O80" s="55"/>
      <c r="P80" s="55"/>
      <c r="Q80" s="55"/>
      <c r="R80" s="55"/>
    </row>
    <row r="81" spans="1:18" ht="15">
      <c r="A81" s="55"/>
      <c r="B81" s="55"/>
      <c r="C81" s="55"/>
      <c r="D81" s="55"/>
      <c r="E81" s="55"/>
      <c r="F81" s="55"/>
      <c r="G81" s="55"/>
      <c r="H81" s="55"/>
      <c r="I81" s="57"/>
      <c r="J81" s="57"/>
      <c r="K81" s="55"/>
      <c r="L81" s="55"/>
      <c r="M81" s="55"/>
      <c r="N81" s="55"/>
      <c r="O81" s="55"/>
      <c r="P81" s="55"/>
      <c r="Q81" s="55"/>
      <c r="R81" s="55"/>
    </row>
    <row r="82" spans="1:18" ht="15">
      <c r="A82" s="55"/>
      <c r="B82" s="55"/>
      <c r="C82" s="55"/>
      <c r="D82" s="55"/>
      <c r="E82" s="55"/>
      <c r="F82" s="55"/>
      <c r="G82" s="55"/>
      <c r="H82" s="55"/>
      <c r="I82" s="57"/>
      <c r="J82" s="57"/>
      <c r="K82" s="55"/>
      <c r="L82" s="55"/>
      <c r="M82" s="55"/>
      <c r="N82" s="55"/>
      <c r="O82" s="55"/>
      <c r="P82" s="55"/>
      <c r="Q82" s="55"/>
      <c r="R82" s="55"/>
    </row>
    <row r="83" spans="1:18" ht="15">
      <c r="A83" s="55"/>
      <c r="B83" s="55"/>
      <c r="C83" s="55"/>
      <c r="D83" s="55"/>
      <c r="E83" s="55"/>
      <c r="F83" s="55"/>
      <c r="G83" s="55"/>
      <c r="H83" s="55"/>
      <c r="I83" s="57"/>
      <c r="J83" s="57"/>
      <c r="K83" s="55"/>
      <c r="L83" s="55"/>
      <c r="M83" s="55"/>
      <c r="N83" s="55"/>
      <c r="O83" s="55"/>
      <c r="P83" s="55"/>
      <c r="Q83" s="55"/>
      <c r="R83" s="55"/>
    </row>
    <row r="84" spans="1:18" ht="15">
      <c r="A84" s="55"/>
      <c r="B84" s="55"/>
      <c r="C84" s="55"/>
      <c r="D84" s="55"/>
      <c r="E84" s="55"/>
      <c r="F84" s="55"/>
      <c r="G84" s="55"/>
      <c r="H84" s="55"/>
      <c r="I84" s="57"/>
      <c r="J84" s="57"/>
      <c r="K84" s="55"/>
      <c r="L84" s="55"/>
      <c r="M84" s="55"/>
      <c r="N84" s="55"/>
      <c r="O84" s="55"/>
      <c r="P84" s="55"/>
      <c r="Q84" s="55"/>
      <c r="R84" s="55"/>
    </row>
    <row r="85" spans="1:18" ht="15">
      <c r="A85" s="55"/>
      <c r="B85" s="55"/>
      <c r="C85" s="55"/>
      <c r="D85" s="55"/>
      <c r="E85" s="55"/>
      <c r="F85" s="55"/>
      <c r="G85" s="55"/>
      <c r="H85" s="55"/>
      <c r="I85" s="57"/>
      <c r="J85" s="57"/>
      <c r="K85" s="55"/>
      <c r="L85" s="55"/>
      <c r="M85" s="55"/>
      <c r="N85" s="55"/>
      <c r="O85" s="55"/>
      <c r="P85" s="55"/>
      <c r="Q85" s="55"/>
      <c r="R85" s="55"/>
    </row>
    <row r="86" spans="1:18" ht="15">
      <c r="A86" s="55"/>
      <c r="B86" s="55"/>
      <c r="C86" s="55"/>
      <c r="D86" s="55"/>
      <c r="E86" s="55"/>
      <c r="F86" s="55"/>
      <c r="G86" s="55"/>
      <c r="H86" s="55"/>
      <c r="I86" s="57"/>
      <c r="J86" s="57"/>
      <c r="K86" s="55"/>
      <c r="L86" s="55"/>
      <c r="M86" s="55"/>
      <c r="N86" s="55"/>
      <c r="O86" s="55"/>
      <c r="P86" s="55"/>
      <c r="Q86" s="55"/>
      <c r="R86" s="55"/>
    </row>
    <row r="87" spans="1:18" ht="15">
      <c r="A87" s="55"/>
      <c r="B87" s="55"/>
      <c r="C87" s="55"/>
      <c r="D87" s="55"/>
      <c r="E87" s="55"/>
      <c r="F87" s="55"/>
      <c r="G87" s="55"/>
      <c r="H87" s="55"/>
      <c r="I87" s="57"/>
      <c r="J87" s="57"/>
      <c r="K87" s="55"/>
      <c r="L87" s="55"/>
      <c r="M87" s="55"/>
      <c r="N87" s="55"/>
      <c r="O87" s="55"/>
      <c r="P87" s="55"/>
      <c r="Q87" s="55"/>
      <c r="R87" s="55"/>
    </row>
    <row r="88" spans="1:18" ht="15">
      <c r="A88" s="55"/>
      <c r="B88" s="55"/>
      <c r="C88" s="55"/>
      <c r="D88" s="55"/>
      <c r="E88" s="55"/>
      <c r="F88" s="55"/>
      <c r="G88" s="55"/>
      <c r="H88" s="55"/>
      <c r="I88" s="57"/>
      <c r="J88" s="57"/>
      <c r="K88" s="55"/>
      <c r="L88" s="55"/>
      <c r="M88" s="55"/>
      <c r="N88" s="55"/>
      <c r="O88" s="55"/>
      <c r="P88" s="55"/>
      <c r="Q88" s="55"/>
      <c r="R88" s="55"/>
    </row>
    <row r="89" spans="1:18" ht="15">
      <c r="A89" s="55"/>
      <c r="B89" s="55"/>
      <c r="C89" s="55"/>
      <c r="D89" s="55"/>
      <c r="E89" s="55"/>
      <c r="F89" s="55"/>
      <c r="G89" s="55"/>
      <c r="H89" s="55"/>
      <c r="I89" s="57"/>
      <c r="J89" s="57"/>
      <c r="K89" s="55"/>
      <c r="L89" s="55"/>
      <c r="M89" s="55"/>
      <c r="N89" s="55"/>
      <c r="O89" s="55"/>
      <c r="P89" s="55"/>
      <c r="Q89" s="55"/>
      <c r="R89" s="55"/>
    </row>
    <row r="90" spans="1:18" ht="15">
      <c r="A90" s="55"/>
      <c r="B90" s="55"/>
      <c r="C90" s="55"/>
      <c r="D90" s="55"/>
      <c r="E90" s="55"/>
      <c r="F90" s="55"/>
      <c r="G90" s="55"/>
      <c r="H90" s="55"/>
      <c r="I90" s="57"/>
      <c r="J90" s="57"/>
      <c r="K90" s="55"/>
      <c r="L90" s="55"/>
      <c r="M90" s="55"/>
      <c r="N90" s="55"/>
      <c r="O90" s="55"/>
      <c r="P90" s="55"/>
      <c r="Q90" s="55"/>
      <c r="R90" s="55"/>
    </row>
    <row r="91" spans="1:18" ht="15">
      <c r="A91" s="55"/>
      <c r="B91" s="55"/>
      <c r="C91" s="55"/>
      <c r="D91" s="55"/>
      <c r="E91" s="55"/>
      <c r="F91" s="55"/>
      <c r="G91" s="55"/>
      <c r="H91" s="55"/>
      <c r="I91" s="57"/>
      <c r="J91" s="57"/>
      <c r="K91" s="55"/>
      <c r="L91" s="55"/>
      <c r="M91" s="55"/>
      <c r="N91" s="55"/>
      <c r="O91" s="55"/>
      <c r="P91" s="55"/>
      <c r="Q91" s="55"/>
      <c r="R91" s="55"/>
    </row>
    <row r="92" spans="1:18" ht="15">
      <c r="A92" s="55"/>
      <c r="B92" s="55"/>
      <c r="C92" s="55"/>
      <c r="D92" s="55"/>
      <c r="E92" s="55"/>
      <c r="F92" s="55"/>
      <c r="G92" s="55"/>
      <c r="H92" s="55"/>
      <c r="I92" s="57"/>
      <c r="J92" s="57"/>
      <c r="K92" s="55"/>
      <c r="L92" s="55"/>
      <c r="M92" s="55"/>
      <c r="N92" s="55"/>
      <c r="O92" s="55"/>
      <c r="P92" s="55"/>
      <c r="Q92" s="55"/>
      <c r="R92" s="55"/>
    </row>
    <row r="93" spans="1:18" ht="15">
      <c r="A93" s="55"/>
      <c r="B93" s="55"/>
      <c r="C93" s="55"/>
      <c r="D93" s="55"/>
      <c r="E93" s="55"/>
      <c r="F93" s="55"/>
      <c r="G93" s="55"/>
      <c r="H93" s="55"/>
      <c r="I93" s="57"/>
      <c r="J93" s="57"/>
      <c r="K93" s="55"/>
      <c r="L93" s="55"/>
      <c r="M93" s="55"/>
      <c r="N93" s="55"/>
      <c r="O93" s="55"/>
      <c r="P93" s="55"/>
      <c r="Q93" s="55"/>
      <c r="R93" s="55"/>
    </row>
    <row r="94" spans="1:18" ht="15">
      <c r="A94" s="55"/>
      <c r="B94" s="55"/>
      <c r="C94" s="55"/>
      <c r="D94" s="55"/>
      <c r="E94" s="55"/>
      <c r="F94" s="55"/>
      <c r="G94" s="55"/>
      <c r="H94" s="55"/>
      <c r="I94" s="57"/>
      <c r="J94" s="57"/>
      <c r="K94" s="55"/>
      <c r="L94" s="55"/>
      <c r="M94" s="55"/>
      <c r="N94" s="55"/>
      <c r="O94" s="55"/>
      <c r="P94" s="55"/>
      <c r="Q94" s="55"/>
      <c r="R94" s="55"/>
    </row>
    <row r="95" spans="1:18" ht="15">
      <c r="A95" s="55"/>
      <c r="B95" s="55"/>
      <c r="C95" s="55"/>
      <c r="D95" s="55"/>
      <c r="E95" s="55"/>
      <c r="F95" s="55"/>
      <c r="G95" s="55"/>
      <c r="H95" s="55"/>
      <c r="I95" s="57"/>
      <c r="J95" s="57"/>
      <c r="K95" s="55"/>
      <c r="L95" s="55"/>
      <c r="M95" s="55"/>
      <c r="N95" s="55"/>
      <c r="O95" s="55"/>
      <c r="P95" s="55"/>
      <c r="Q95" s="55"/>
      <c r="R95" s="55"/>
    </row>
    <row r="96" spans="1:18" ht="15">
      <c r="A96" s="55"/>
      <c r="B96" s="55"/>
      <c r="C96" s="55"/>
      <c r="D96" s="55"/>
      <c r="E96" s="55"/>
      <c r="F96" s="55"/>
      <c r="G96" s="55"/>
      <c r="H96" s="55"/>
      <c r="I96" s="57"/>
      <c r="J96" s="57"/>
      <c r="K96" s="55"/>
      <c r="L96" s="55"/>
      <c r="M96" s="55"/>
      <c r="N96" s="55"/>
      <c r="O96" s="55"/>
      <c r="P96" s="55"/>
      <c r="Q96" s="55"/>
      <c r="R96" s="55"/>
    </row>
    <row r="97" spans="1:18" ht="15">
      <c r="A97" s="55"/>
      <c r="B97" s="55"/>
      <c r="C97" s="55"/>
      <c r="D97" s="55"/>
      <c r="E97" s="55"/>
      <c r="F97" s="55"/>
      <c r="G97" s="55"/>
      <c r="H97" s="55"/>
      <c r="I97" s="57"/>
      <c r="J97" s="57"/>
      <c r="K97" s="55"/>
      <c r="L97" s="55"/>
      <c r="M97" s="55"/>
      <c r="N97" s="55"/>
      <c r="O97" s="55"/>
      <c r="P97" s="55"/>
      <c r="Q97" s="55"/>
      <c r="R97" s="55"/>
    </row>
    <row r="98" spans="1:18" ht="15">
      <c r="A98" s="55"/>
      <c r="B98" s="55"/>
      <c r="C98" s="55"/>
      <c r="D98" s="55"/>
      <c r="E98" s="55"/>
      <c r="F98" s="55"/>
      <c r="G98" s="55"/>
      <c r="H98" s="55"/>
      <c r="I98" s="57"/>
      <c r="J98" s="57"/>
      <c r="K98" s="55"/>
      <c r="L98" s="55"/>
      <c r="M98" s="55"/>
      <c r="N98" s="55"/>
      <c r="O98" s="55"/>
      <c r="P98" s="55"/>
      <c r="Q98" s="55"/>
      <c r="R98" s="55"/>
    </row>
    <row r="99" spans="1:18" ht="15">
      <c r="A99" s="55"/>
      <c r="B99" s="55"/>
      <c r="C99" s="55"/>
      <c r="D99" s="55"/>
      <c r="E99" s="55"/>
      <c r="F99" s="55"/>
      <c r="G99" s="55"/>
      <c r="H99" s="55"/>
      <c r="I99" s="57"/>
      <c r="J99" s="57"/>
      <c r="K99" s="55"/>
      <c r="L99" s="55"/>
      <c r="M99" s="55"/>
      <c r="N99" s="55"/>
      <c r="O99" s="55"/>
      <c r="P99" s="55"/>
      <c r="Q99" s="55"/>
      <c r="R99" s="55"/>
    </row>
    <row r="100" spans="1:18" ht="15">
      <c r="A100" s="55"/>
      <c r="B100" s="55"/>
      <c r="C100" s="55"/>
      <c r="D100" s="55"/>
      <c r="E100" s="55"/>
      <c r="F100" s="55"/>
      <c r="G100" s="55"/>
      <c r="H100" s="55"/>
      <c r="I100" s="57"/>
      <c r="J100" s="57"/>
      <c r="K100" s="55"/>
      <c r="L100" s="55"/>
      <c r="M100" s="55"/>
      <c r="N100" s="55"/>
      <c r="O100" s="55"/>
      <c r="P100" s="55"/>
      <c r="Q100" s="55"/>
      <c r="R100" s="55"/>
    </row>
    <row r="101" spans="1:18" ht="15">
      <c r="A101" s="55"/>
      <c r="B101" s="55"/>
      <c r="C101" s="55"/>
      <c r="D101" s="55"/>
      <c r="E101" s="55"/>
      <c r="F101" s="55"/>
      <c r="G101" s="55"/>
      <c r="H101" s="55"/>
      <c r="I101" s="57"/>
      <c r="J101" s="57"/>
      <c r="K101" s="55"/>
      <c r="L101" s="55"/>
      <c r="M101" s="55"/>
      <c r="N101" s="55"/>
      <c r="O101" s="55"/>
      <c r="P101" s="55"/>
      <c r="Q101" s="55"/>
      <c r="R101" s="55"/>
    </row>
    <row r="102" spans="1:18" ht="15">
      <c r="A102" s="55"/>
      <c r="B102" s="55"/>
      <c r="C102" s="55"/>
      <c r="D102" s="55"/>
      <c r="E102" s="55"/>
      <c r="F102" s="55"/>
      <c r="G102" s="55"/>
      <c r="H102" s="55"/>
      <c r="I102" s="57"/>
      <c r="J102" s="57"/>
      <c r="K102" s="55"/>
      <c r="L102" s="55"/>
      <c r="M102" s="55"/>
      <c r="N102" s="55"/>
      <c r="O102" s="55"/>
      <c r="P102" s="55"/>
      <c r="Q102" s="55"/>
      <c r="R102" s="55"/>
    </row>
    <row r="103" spans="1:18" ht="15">
      <c r="A103" s="55"/>
      <c r="B103" s="55"/>
      <c r="C103" s="55"/>
      <c r="D103" s="55"/>
      <c r="E103" s="55"/>
      <c r="F103" s="55"/>
      <c r="G103" s="55"/>
      <c r="H103" s="55"/>
      <c r="I103" s="57"/>
      <c r="J103" s="57"/>
      <c r="K103" s="55"/>
      <c r="L103" s="55"/>
      <c r="M103" s="55"/>
      <c r="N103" s="55"/>
      <c r="O103" s="55"/>
      <c r="P103" s="55"/>
      <c r="Q103" s="55"/>
      <c r="R103" s="55"/>
    </row>
    <row r="104" spans="1:18" ht="15">
      <c r="A104" s="55"/>
      <c r="B104" s="55"/>
      <c r="C104" s="55"/>
      <c r="D104" s="55"/>
      <c r="E104" s="55"/>
      <c r="F104" s="55"/>
      <c r="G104" s="55"/>
      <c r="H104" s="55"/>
      <c r="I104" s="57"/>
      <c r="J104" s="57"/>
      <c r="K104" s="55"/>
      <c r="L104" s="55"/>
      <c r="M104" s="55"/>
      <c r="N104" s="55"/>
      <c r="O104" s="55"/>
      <c r="P104" s="55"/>
      <c r="Q104" s="55"/>
      <c r="R104" s="55"/>
    </row>
    <row r="105" spans="1:18" ht="15">
      <c r="A105" s="55"/>
      <c r="B105" s="55"/>
      <c r="C105" s="55"/>
      <c r="D105" s="55"/>
      <c r="E105" s="55"/>
      <c r="F105" s="55"/>
      <c r="G105" s="55"/>
      <c r="H105" s="55"/>
      <c r="I105" s="57"/>
      <c r="J105" s="57"/>
      <c r="K105" s="55"/>
      <c r="L105" s="55"/>
      <c r="M105" s="55"/>
      <c r="N105" s="55"/>
      <c r="O105" s="55"/>
      <c r="P105" s="55"/>
      <c r="Q105" s="55"/>
      <c r="R105" s="55"/>
    </row>
    <row r="106" spans="1:11" ht="15">
      <c r="A106" s="55"/>
      <c r="B106" s="55"/>
      <c r="C106" s="55"/>
      <c r="D106" s="55"/>
      <c r="E106" s="55"/>
      <c r="F106" s="55"/>
      <c r="G106" s="55"/>
      <c r="H106" s="55"/>
      <c r="I106" s="57"/>
      <c r="J106" s="57"/>
      <c r="K106" s="55"/>
    </row>
    <row r="107" spans="1:11" ht="15">
      <c r="A107" s="55"/>
      <c r="B107" s="55"/>
      <c r="C107" s="55"/>
      <c r="D107" s="55"/>
      <c r="E107" s="55"/>
      <c r="F107" s="55"/>
      <c r="G107" s="55"/>
      <c r="H107" s="55"/>
      <c r="I107" s="57"/>
      <c r="J107" s="57"/>
      <c r="K107" s="55"/>
    </row>
    <row r="108" spans="1:11" ht="15">
      <c r="A108" s="55"/>
      <c r="B108" s="55"/>
      <c r="C108" s="55"/>
      <c r="D108" s="55"/>
      <c r="E108" s="55"/>
      <c r="F108" s="55"/>
      <c r="G108" s="55"/>
      <c r="H108" s="55"/>
      <c r="I108" s="57"/>
      <c r="J108" s="57"/>
      <c r="K108" s="55"/>
    </row>
    <row r="109" spans="1:11" ht="15">
      <c r="A109" s="55"/>
      <c r="B109" s="55"/>
      <c r="C109" s="55"/>
      <c r="D109" s="55"/>
      <c r="E109" s="55"/>
      <c r="F109" s="55"/>
      <c r="G109" s="55"/>
      <c r="H109" s="55"/>
      <c r="I109" s="57"/>
      <c r="J109" s="57"/>
      <c r="K109" s="55"/>
    </row>
  </sheetData>
  <sheetProtection/>
  <mergeCells count="14">
    <mergeCell ref="D1:E1"/>
    <mergeCell ref="C2:D2"/>
    <mergeCell ref="C3:D3"/>
    <mergeCell ref="A8:E8"/>
    <mergeCell ref="A9:E9"/>
    <mergeCell ref="B11:C11"/>
    <mergeCell ref="I39:I40"/>
    <mergeCell ref="J39:J40"/>
    <mergeCell ref="A30:A37"/>
    <mergeCell ref="B30:C30"/>
    <mergeCell ref="B32:C32"/>
    <mergeCell ref="B34:C34"/>
    <mergeCell ref="B36:C36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57421875" style="0" customWidth="1"/>
    <col min="2" max="2" width="3.421875" style="0" customWidth="1"/>
    <col min="3" max="3" width="19.57421875" style="0" customWidth="1"/>
    <col min="4" max="4" width="11.7109375" style="0" customWidth="1"/>
    <col min="5" max="5" width="13.140625" style="0" customWidth="1"/>
    <col min="7" max="9" width="0" style="0" hidden="1" customWidth="1"/>
  </cols>
  <sheetData>
    <row r="1" spans="1:5" ht="33" customHeight="1">
      <c r="A1" s="160"/>
      <c r="B1" s="160"/>
      <c r="C1" s="55"/>
      <c r="D1" s="241" t="s">
        <v>149</v>
      </c>
      <c r="E1" s="241"/>
    </row>
    <row r="2" spans="1:5" ht="12.75" customHeight="1">
      <c r="A2" s="160"/>
      <c r="B2" s="160"/>
      <c r="C2" s="249" t="s">
        <v>1</v>
      </c>
      <c r="D2" s="249"/>
      <c r="E2" s="161"/>
    </row>
    <row r="3" spans="1:5" ht="45" customHeight="1">
      <c r="A3" s="160"/>
      <c r="B3" s="160"/>
      <c r="C3" s="250" t="s">
        <v>2</v>
      </c>
      <c r="D3" s="250"/>
      <c r="E3" s="250"/>
    </row>
    <row r="4" spans="1:5" ht="22.5" customHeight="1">
      <c r="A4" s="160"/>
      <c r="B4" s="160"/>
      <c r="C4" s="58"/>
      <c r="D4" s="59" t="s">
        <v>3</v>
      </c>
      <c r="E4" s="160"/>
    </row>
    <row r="5" spans="1:5" ht="15.75">
      <c r="A5" s="160"/>
      <c r="B5" s="160"/>
      <c r="C5" s="61" t="s">
        <v>207</v>
      </c>
      <c r="D5" s="59"/>
      <c r="E5" s="160"/>
    </row>
    <row r="6" spans="1:5" ht="12" customHeight="1">
      <c r="A6" s="160"/>
      <c r="B6" s="160"/>
      <c r="C6" s="5" t="s">
        <v>4</v>
      </c>
      <c r="D6" s="63"/>
      <c r="E6" s="160"/>
    </row>
    <row r="7" spans="1:5" ht="17.25" customHeight="1">
      <c r="A7" s="160"/>
      <c r="B7" s="160"/>
      <c r="C7" s="6" t="s">
        <v>5</v>
      </c>
      <c r="D7" s="65"/>
      <c r="E7" s="160"/>
    </row>
    <row r="8" spans="1:5" ht="16.5">
      <c r="A8" s="256" t="s">
        <v>100</v>
      </c>
      <c r="B8" s="256"/>
      <c r="C8" s="256"/>
      <c r="D8" s="256"/>
      <c r="E8" s="256"/>
    </row>
    <row r="9" spans="1:8" ht="45.75" customHeight="1">
      <c r="A9" s="265" t="s">
        <v>150</v>
      </c>
      <c r="B9" s="265"/>
      <c r="C9" s="265"/>
      <c r="D9" s="265"/>
      <c r="E9" s="265"/>
      <c r="G9" s="70">
        <v>123.7</v>
      </c>
      <c r="H9" s="71">
        <v>226.4</v>
      </c>
    </row>
    <row r="10" spans="1:5" ht="16.5">
      <c r="A10" s="162"/>
      <c r="B10" s="162"/>
      <c r="C10" s="162" t="s">
        <v>182</v>
      </c>
      <c r="D10" s="162"/>
      <c r="E10" s="162"/>
    </row>
    <row r="11" spans="1:5" ht="94.5">
      <c r="A11" s="163"/>
      <c r="B11" s="252" t="s">
        <v>102</v>
      </c>
      <c r="C11" s="253"/>
      <c r="D11" s="164" t="s">
        <v>151</v>
      </c>
      <c r="E11" s="164" t="s">
        <v>152</v>
      </c>
    </row>
    <row r="12" spans="1:5" ht="15.75" customHeight="1">
      <c r="A12" s="266" t="s">
        <v>153</v>
      </c>
      <c r="B12" s="267"/>
      <c r="C12" s="267"/>
      <c r="D12" s="267"/>
      <c r="E12" s="268"/>
    </row>
    <row r="13" spans="1:5" ht="47.25">
      <c r="A13" s="95" t="s">
        <v>154</v>
      </c>
      <c r="B13" s="165">
        <v>1</v>
      </c>
      <c r="C13" s="166" t="s">
        <v>109</v>
      </c>
      <c r="D13" s="232">
        <v>1804.1780014868882</v>
      </c>
      <c r="E13" s="167">
        <f>D13/12/$H$9</f>
        <v>0.6640820087922881</v>
      </c>
    </row>
    <row r="14" spans="1:5" ht="15" customHeight="1">
      <c r="A14" s="82" t="s">
        <v>155</v>
      </c>
      <c r="B14" s="168">
        <v>12</v>
      </c>
      <c r="C14" s="169" t="s">
        <v>120</v>
      </c>
      <c r="D14" s="170">
        <v>0</v>
      </c>
      <c r="E14" s="171">
        <f>D14/12/$H$9</f>
        <v>0</v>
      </c>
    </row>
    <row r="15" spans="1:5" ht="33" customHeight="1">
      <c r="A15" s="82" t="s">
        <v>156</v>
      </c>
      <c r="B15" s="168">
        <v>2</v>
      </c>
      <c r="C15" s="169" t="s">
        <v>120</v>
      </c>
      <c r="D15" s="170">
        <v>0</v>
      </c>
      <c r="E15" s="171">
        <f>D15/12/$H$9</f>
        <v>0</v>
      </c>
    </row>
    <row r="16" spans="1:5" ht="30.75" customHeight="1">
      <c r="A16" s="82" t="s">
        <v>157</v>
      </c>
      <c r="B16" s="168">
        <v>1</v>
      </c>
      <c r="C16" s="169" t="s">
        <v>120</v>
      </c>
      <c r="D16" s="172">
        <v>0</v>
      </c>
      <c r="E16" s="173">
        <f>D16/12/$H$9</f>
        <v>0</v>
      </c>
    </row>
    <row r="17" spans="1:5" ht="33" customHeight="1">
      <c r="A17" s="269" t="s">
        <v>111</v>
      </c>
      <c r="B17" s="270"/>
      <c r="C17" s="270"/>
      <c r="D17" s="270"/>
      <c r="E17" s="271"/>
    </row>
    <row r="18" spans="1:5" ht="17.25" customHeight="1">
      <c r="A18" s="95" t="s">
        <v>158</v>
      </c>
      <c r="B18" s="165">
        <v>4</v>
      </c>
      <c r="C18" s="166" t="s">
        <v>120</v>
      </c>
      <c r="D18" s="174">
        <v>0</v>
      </c>
      <c r="E18" s="171">
        <f>D18/12/$H$9</f>
        <v>0</v>
      </c>
    </row>
    <row r="19" spans="1:5" ht="15" customHeight="1">
      <c r="A19" s="82" t="s">
        <v>159</v>
      </c>
      <c r="B19" s="175"/>
      <c r="C19" s="169" t="s">
        <v>109</v>
      </c>
      <c r="D19" s="170">
        <v>0</v>
      </c>
      <c r="E19" s="171">
        <f>D19/12/$H$9</f>
        <v>0</v>
      </c>
    </row>
    <row r="20" spans="1:5" ht="33.75" customHeight="1">
      <c r="A20" s="106" t="s">
        <v>160</v>
      </c>
      <c r="B20" s="176">
        <v>1</v>
      </c>
      <c r="C20" s="177" t="s">
        <v>161</v>
      </c>
      <c r="D20" s="178">
        <v>871.4819924302116</v>
      </c>
      <c r="E20" s="171">
        <f>D20/12/$H$9</f>
        <v>0.3207751738921568</v>
      </c>
    </row>
    <row r="21" spans="1:5" ht="15.75" customHeight="1">
      <c r="A21" s="257" t="s">
        <v>162</v>
      </c>
      <c r="B21" s="258"/>
      <c r="C21" s="258"/>
      <c r="D21" s="259"/>
      <c r="E21" s="260"/>
    </row>
    <row r="22" spans="1:5" ht="94.5">
      <c r="A22" s="179" t="s">
        <v>163</v>
      </c>
      <c r="B22" s="261" t="s">
        <v>164</v>
      </c>
      <c r="C22" s="262"/>
      <c r="D22" s="233">
        <v>0</v>
      </c>
      <c r="E22" s="171">
        <f>D22/12/$H$9</f>
        <v>0</v>
      </c>
    </row>
    <row r="23" spans="1:5" s="182" customFormat="1" ht="15.75">
      <c r="A23" s="180" t="s">
        <v>165</v>
      </c>
      <c r="B23" s="263" t="s">
        <v>161</v>
      </c>
      <c r="C23" s="264"/>
      <c r="D23" s="234">
        <v>1324.0709221168447</v>
      </c>
      <c r="E23" s="181">
        <f>D23/12/$H$9</f>
        <v>0.48736414977799053</v>
      </c>
    </row>
    <row r="24" spans="1:9" s="182" customFormat="1" ht="15.75">
      <c r="A24" s="274" t="s">
        <v>166</v>
      </c>
      <c r="B24" s="275"/>
      <c r="C24" s="275"/>
      <c r="D24" s="276"/>
      <c r="E24" s="277"/>
      <c r="F24"/>
      <c r="G24"/>
      <c r="H24"/>
      <c r="I24"/>
    </row>
    <row r="25" spans="1:5" ht="15.75" customHeight="1">
      <c r="A25" s="183" t="s">
        <v>167</v>
      </c>
      <c r="B25" s="278"/>
      <c r="C25" s="279"/>
      <c r="D25" s="170"/>
      <c r="E25" s="184">
        <f>D25/12/$H$9</f>
        <v>0</v>
      </c>
    </row>
    <row r="26" spans="1:5" ht="16.5" customHeight="1">
      <c r="A26" s="185" t="s">
        <v>168</v>
      </c>
      <c r="B26" s="272"/>
      <c r="C26" s="273"/>
      <c r="D26" s="170"/>
      <c r="E26" s="184">
        <f>D26/12/$H$9</f>
        <v>0</v>
      </c>
    </row>
    <row r="27" spans="1:5" ht="14.25">
      <c r="A27" s="280" t="s">
        <v>169</v>
      </c>
      <c r="B27" s="281"/>
      <c r="C27" s="281"/>
      <c r="D27" s="281"/>
      <c r="E27" s="282"/>
    </row>
    <row r="28" spans="1:5" ht="15.75">
      <c r="A28" s="186" t="s">
        <v>170</v>
      </c>
      <c r="B28" s="187"/>
      <c r="C28" s="187"/>
      <c r="D28" s="188">
        <f>D13+D14+D15+D16+D18+D19+D20+D22+D23+D25+D26</f>
        <v>3999.7309160339446</v>
      </c>
      <c r="E28" s="189">
        <f>E13+E14+E15+E16+E18+E19+E20+E22+E23+E25+E26</f>
        <v>1.4722213324624354</v>
      </c>
    </row>
    <row r="30" ht="12.75">
      <c r="D30" s="235">
        <v>0.11835172077109199</v>
      </c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2012-07-23T03:12:35Z</cp:lastPrinted>
  <dcterms:created xsi:type="dcterms:W3CDTF">1996-10-08T23:32:33Z</dcterms:created>
  <dcterms:modified xsi:type="dcterms:W3CDTF">2012-07-23T03:13:24Z</dcterms:modified>
  <cp:category/>
  <cp:version/>
  <cp:contentType/>
  <cp:contentStatus/>
</cp:coreProperties>
</file>